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45" windowWidth="14055" windowHeight="5070" firstSheet="10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</workbook>
</file>

<file path=xl/calcChain.xml><?xml version="1.0" encoding="utf-8"?>
<calcChain xmlns="http://schemas.openxmlformats.org/spreadsheetml/2006/main">
  <c r="S47" i="11" l="1"/>
  <c r="S46" i="11"/>
  <c r="O47" i="11"/>
  <c r="Q41" i="9"/>
  <c r="U48" i="1"/>
  <c r="W48" i="1"/>
  <c r="W49" i="1" l="1"/>
  <c r="U49" i="1"/>
  <c r="O49" i="1"/>
  <c r="K49" i="1"/>
  <c r="G49" i="1"/>
  <c r="E49" i="1"/>
  <c r="Q15" i="6"/>
  <c r="O15" i="6"/>
  <c r="M15" i="6"/>
  <c r="K15" i="6"/>
  <c r="S12" i="7"/>
  <c r="Q12" i="7"/>
  <c r="O12" i="7"/>
  <c r="M12" i="7"/>
  <c r="K12" i="7"/>
  <c r="I12" i="7"/>
  <c r="I9" i="8"/>
  <c r="K9" i="8"/>
  <c r="M9" i="8"/>
  <c r="O9" i="8"/>
  <c r="Q9" i="8"/>
  <c r="S9" i="8"/>
  <c r="Q42" i="9"/>
  <c r="O42" i="9"/>
  <c r="M42" i="9"/>
  <c r="I42" i="9"/>
  <c r="G42" i="9"/>
  <c r="E42" i="9"/>
  <c r="Q20" i="10"/>
  <c r="O20" i="10"/>
  <c r="M20" i="10"/>
  <c r="I20" i="10"/>
  <c r="G20" i="10"/>
  <c r="E20" i="10"/>
  <c r="M48" i="11"/>
  <c r="O48" i="11"/>
  <c r="Q48" i="11"/>
  <c r="S48" i="11"/>
  <c r="I48" i="11"/>
  <c r="G48" i="11"/>
  <c r="E48" i="11"/>
  <c r="C48" i="11"/>
  <c r="H12" i="13"/>
  <c r="E12" i="13"/>
  <c r="C10" i="15"/>
</calcChain>
</file>

<file path=xl/sharedStrings.xml><?xml version="1.0" encoding="utf-8"?>
<sst xmlns="http://schemas.openxmlformats.org/spreadsheetml/2006/main" count="654" uniqueCount="148">
  <si>
    <t>صندوق سرمایه‌گذاری سهام بزرگ کاردان</t>
  </si>
  <si>
    <t>صورت وضعیت پورتفوی</t>
  </si>
  <si>
    <t>برای ماه منتهی به 1399/10/30</t>
  </si>
  <si>
    <t>نام شرکت</t>
  </si>
  <si>
    <t>1399/09/30</t>
  </si>
  <si>
    <t>تغییرات طی دوره</t>
  </si>
  <si>
    <t>1399/10/30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</si>
  <si>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</si>
  <si>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</si>
  <si>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</si>
  <si>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</si>
  <si>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</si>
  <si>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</si>
  <si>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</si>
  <si>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</si>
  <si>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اعتباری ملل</t>
  </si>
  <si>
    <t>باما</t>
  </si>
  <si>
    <t>بانک ملت</t>
  </si>
  <si>
    <t>بیمه تجارت نو</t>
  </si>
  <si>
    <t>بیمه کوثر</t>
  </si>
  <si>
    <t>پالایش نفت شیراز</t>
  </si>
  <si>
    <t>پتروشیمی بوعلی سینا</t>
  </si>
  <si>
    <t>پتروشیمی پارس</t>
  </si>
  <si>
    <t>پتروشیمی جم</t>
  </si>
  <si>
    <t>پدیده شیمی قرن</t>
  </si>
  <si>
    <t>پلی پروپیلن جم - جم پیلن</t>
  </si>
  <si>
    <t>پلیمر آریا ساسول</t>
  </si>
  <si>
    <t>تامین سرمایه بانک ملت</t>
  </si>
  <si>
    <t>تامین سرمایه نوین</t>
  </si>
  <si>
    <t>توسعه‌معادن‌وفلزات‌</t>
  </si>
  <si>
    <t>ح . تامین سرمایه لوتوس پارسیان</t>
  </si>
  <si>
    <t>رایان هم افزا</t>
  </si>
  <si>
    <t>سرمایه گذاری دارویی تامین</t>
  </si>
  <si>
    <t>سرمایه گذاری صدرتامین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</si>
  <si>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</si>
  <si>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</si>
  <si>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</si>
  <si>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</si>
  <si>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</si>
  <si>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صنایع پتروشیمی خلیج فارس</t>
  </si>
  <si>
    <t>فولاد مبارکه اصفهان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</si>
  <si>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</si>
  <si>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</si>
  <si>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</si>
  <si>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</si>
  <si>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مدیریت سرمایه گذاری کوثربهمن</t>
  </si>
  <si>
    <t>مدیریت صنعت شوینده ت.ص.بهشهر</t>
  </si>
  <si>
    <t>معدنی و صنعتی گل گهر</t>
  </si>
  <si>
    <t>ملی‌ صنایع‌ مس‌ ایران‌</t>
  </si>
  <si>
    <t>کشتیرانی جمهوری اسلامی ایران</t>
  </si>
  <si>
    <t>ح . سرمایه‌گذاری‌ سپه‌</t>
  </si>
  <si>
    <t>بانک تجارت</t>
  </si>
  <si>
    <t>سپیدار سیستم آسیا</t>
  </si>
  <si>
    <t>صندوق س. گروه زعفران سحرخیز</t>
  </si>
  <si>
    <t>سرمایه گذاری تامین اجتماعی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</si>
  <si>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</si>
  <si>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</si>
  <si>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</si>
  <si>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</si>
  <si>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</si>
  <si>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</si>
  <si>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</si>
  <si>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</si>
  <si>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</si>
  <si>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</si>
  <si>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</si>
  <si>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</si>
  <si>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</si>
  <si>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</si>
  <si>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</si>
  <si>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</si>
  <si>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</si>
  <si>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</si>
  <si>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</si>
  <si>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</si>
  <si>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</si>
  <si>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</si>
  <si>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</si>
  <si>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</si>
  <si>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</si>
  <si>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</si>
  <si>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</si>
  <si>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</si>
  <si>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</si>
  <si>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</si>
  <si>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</si>
  <si>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</si>
  <si>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</si>
  <si>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</si>
  <si>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</si>
  <si>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</si>
  <si>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</si>
  <si>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</si>
  <si>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</si>
  <si>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</si>
  <si>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</si>
  <si>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</si>
  <si>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</si>
  <si>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</si>
  <si>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</si>
  <si>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</si>
  <si>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</si>
  <si>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</si>
  <si>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</si>
  <si>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</si>
  <si>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</si>
  <si>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</si>
  <si>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</si>
  <si>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</si>
  <si>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</si>
  <si>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</si>
  <si>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</si>
  <si>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</si>
  <si>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</si>
  <si>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</si>
  <si>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</si>
  <si>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</si>
  <si>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جمع درآمد سود سهام</t>
  </si>
  <si>
    <t>بهای فروش</t>
  </si>
  <si>
    <t>ارزش دفتری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</si>
  <si>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</si>
  <si>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</si>
  <si>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</si>
  <si>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</si>
  <si>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</si>
  <si>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</si>
  <si>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</si>
  <si>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</si>
  <si>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</si>
  <si>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</si>
  <si>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</si>
  <si>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</si>
  <si>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</si>
  <si>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</si>
  <si>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
 دارایی‌های صندوق</t>
  </si>
  <si>
    <t>درصد از 
کل درآمدها</t>
  </si>
  <si>
    <t>سود سپرده بانکی 
و گواهی سپرده</t>
  </si>
  <si>
    <t>تعداد سهام متعلقه
 در زمان مجمع</t>
  </si>
  <si>
    <t>خالص درآمد
 سود سهام</t>
  </si>
  <si>
    <t>جمع درآمد
 سود سهام</t>
  </si>
  <si>
    <t>سود متعلق
 به هر سهم</t>
  </si>
  <si>
    <t>درصد به کل
 دارایی‌ها</t>
  </si>
  <si>
    <t>سرمایه گذاری در اوراق
 گواهی سپرده بانکی</t>
  </si>
  <si>
    <t>درصد به کل 
دارایی‌های صندوق</t>
  </si>
  <si>
    <t>سود و زیان ناشی
 از تغییر قیمت</t>
  </si>
  <si>
    <t>درصد از کل
 درآمدها</t>
  </si>
  <si>
    <t>سود و زیان
 ناشی از فروش</t>
  </si>
  <si>
    <t>سود و زیان 
ناشی از فروش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</si>
</sst>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4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3"/>
  <sheetViews>
    <sheetView rightToLeft="1" view="pageBreakPreview" topLeftCell="A16" zoomScale="60" zoomScaleNormal="100" workbookViewId="0">
      <selection activeCell="W30" sqref="W30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7109375" style="5" bestFit="1" customWidth="1"/>
    <col min="4" max="4" width="1" style="1" customWidth="1"/>
    <col min="5" max="5" width="19.5703125" style="5" bestFit="1" customWidth="1"/>
    <col min="6" max="6" width="1" style="5" customWidth="1"/>
    <col min="7" max="7" width="25.42578125" style="5" bestFit="1" customWidth="1"/>
    <col min="8" max="8" width="1" style="5" customWidth="1"/>
    <col min="9" max="9" width="9.7109375" style="5" bestFit="1" customWidth="1"/>
    <col min="10" max="10" width="1" style="5" customWidth="1"/>
    <col min="11" max="11" width="19.5703125" style="5" bestFit="1" customWidth="1"/>
    <col min="12" max="12" width="1" style="1" customWidth="1"/>
    <col min="13" max="13" width="9.7109375" style="5" bestFit="1" customWidth="1"/>
    <col min="14" max="14" width="1" style="5" customWidth="1"/>
    <col min="15" max="15" width="14.85546875" style="5" bestFit="1" customWidth="1"/>
    <col min="16" max="16" width="1" style="5" customWidth="1"/>
    <col min="17" max="17" width="9.7109375" style="5" bestFit="1" customWidth="1"/>
    <col min="18" max="18" width="1" style="5" customWidth="1"/>
    <col min="19" max="19" width="13.7109375" style="5" bestFit="1" customWidth="1"/>
    <col min="20" max="20" width="1" style="1" customWidth="1"/>
    <col min="21" max="21" width="19.5703125" style="5" bestFit="1" customWidth="1"/>
    <col min="22" max="22" width="1" style="1" customWidth="1"/>
    <col min="23" max="23" width="25.42578125" style="5" bestFit="1" customWidth="1"/>
    <col min="24" max="24" width="1" style="1" customWidth="1"/>
    <col min="25" max="25" width="16.85546875" style="5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7.75" x14ac:dyDescent="0.4">
      <c r="A6" s="16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7.75" x14ac:dyDescent="0.4">
      <c r="A7" s="16" t="s">
        <v>3</v>
      </c>
      <c r="C7" s="16" t="s">
        <v>7</v>
      </c>
      <c r="E7" s="16" t="s">
        <v>8</v>
      </c>
      <c r="G7" s="16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7" t="s">
        <v>143</v>
      </c>
    </row>
    <row r="8" spans="1:25" ht="91.5" customHeight="1" x14ac:dyDescent="0.4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18.75" x14ac:dyDescent="0.45">
      <c r="A9" s="2" t="s">
        <v>15</v>
      </c>
      <c r="C9" s="4">
        <v>7000000</v>
      </c>
      <c r="E9" s="4">
        <v>111042506023</v>
      </c>
      <c r="G9" s="4">
        <v>112015518300</v>
      </c>
      <c r="I9" s="4">
        <v>0</v>
      </c>
      <c r="K9" s="4">
        <v>0</v>
      </c>
      <c r="M9" s="11">
        <v>-7000000</v>
      </c>
      <c r="O9" s="4">
        <v>122775533462</v>
      </c>
      <c r="Q9" s="4">
        <v>0</v>
      </c>
      <c r="S9" s="4">
        <v>0</v>
      </c>
      <c r="U9" s="4">
        <v>0</v>
      </c>
      <c r="W9" s="4">
        <v>0</v>
      </c>
      <c r="Y9" s="7">
        <v>0</v>
      </c>
    </row>
    <row r="10" spans="1:25" ht="18.75" x14ac:dyDescent="0.45">
      <c r="A10" s="2" t="s">
        <v>16</v>
      </c>
      <c r="C10" s="4">
        <v>2000000</v>
      </c>
      <c r="E10" s="4">
        <v>29200572970</v>
      </c>
      <c r="G10" s="4">
        <v>42465816000</v>
      </c>
      <c r="I10" s="4">
        <v>0</v>
      </c>
      <c r="K10" s="4">
        <v>0</v>
      </c>
      <c r="M10" s="11">
        <v>0</v>
      </c>
      <c r="O10" s="4">
        <v>0</v>
      </c>
      <c r="Q10" s="4">
        <v>2000000</v>
      </c>
      <c r="S10" s="4">
        <v>19150</v>
      </c>
      <c r="U10" s="4">
        <v>29200572970</v>
      </c>
      <c r="W10" s="4">
        <v>38072115000</v>
      </c>
      <c r="Y10" s="7">
        <v>1.2500000000000001E-2</v>
      </c>
    </row>
    <row r="11" spans="1:25" ht="18.75" x14ac:dyDescent="0.45">
      <c r="A11" s="2" t="s">
        <v>17</v>
      </c>
      <c r="C11" s="4">
        <v>30239716</v>
      </c>
      <c r="E11" s="4">
        <v>113034615631</v>
      </c>
      <c r="G11" s="4">
        <v>146992371583.12201</v>
      </c>
      <c r="I11" s="4">
        <v>0</v>
      </c>
      <c r="K11" s="4">
        <v>0</v>
      </c>
      <c r="M11" s="11">
        <v>0</v>
      </c>
      <c r="O11" s="4">
        <v>0</v>
      </c>
      <c r="Q11" s="4">
        <v>30239716</v>
      </c>
      <c r="S11" s="4">
        <v>3600</v>
      </c>
      <c r="U11" s="4">
        <v>113034615631</v>
      </c>
      <c r="W11" s="4">
        <v>108215242883.28</v>
      </c>
      <c r="Y11" s="7">
        <v>3.56E-2</v>
      </c>
    </row>
    <row r="12" spans="1:25" ht="18.75" x14ac:dyDescent="0.45">
      <c r="A12" s="2" t="s">
        <v>18</v>
      </c>
      <c r="C12" s="4">
        <v>19711277</v>
      </c>
      <c r="E12" s="4">
        <v>318044901058</v>
      </c>
      <c r="G12" s="4">
        <v>597969536414.65796</v>
      </c>
      <c r="I12" s="4">
        <v>0</v>
      </c>
      <c r="K12" s="4">
        <v>0</v>
      </c>
      <c r="M12" s="11">
        <v>-3000000</v>
      </c>
      <c r="O12" s="4">
        <v>85241775600</v>
      </c>
      <c r="Q12" s="4">
        <v>16711277</v>
      </c>
      <c r="S12" s="4">
        <v>25322</v>
      </c>
      <c r="U12" s="4">
        <v>269639376486</v>
      </c>
      <c r="W12" s="4">
        <v>420645136604.646</v>
      </c>
      <c r="Y12" s="7">
        <v>0.13830000000000001</v>
      </c>
    </row>
    <row r="13" spans="1:25" ht="18.75" x14ac:dyDescent="0.45">
      <c r="A13" s="2" t="s">
        <v>19</v>
      </c>
      <c r="C13" s="4">
        <v>2000000</v>
      </c>
      <c r="E13" s="4">
        <v>47016652072</v>
      </c>
      <c r="G13" s="4">
        <v>49676654700</v>
      </c>
      <c r="I13" s="4">
        <v>0</v>
      </c>
      <c r="K13" s="4">
        <v>0</v>
      </c>
      <c r="M13" s="11">
        <v>-2000000</v>
      </c>
      <c r="O13" s="4">
        <v>55635989433</v>
      </c>
      <c r="Q13" s="4">
        <v>0</v>
      </c>
      <c r="S13" s="4">
        <v>0</v>
      </c>
      <c r="U13" s="4">
        <v>0</v>
      </c>
      <c r="W13" s="4">
        <v>0</v>
      </c>
      <c r="Y13" s="7">
        <v>0</v>
      </c>
    </row>
    <row r="14" spans="1:25" ht="18.75" x14ac:dyDescent="0.45">
      <c r="A14" s="2" t="s">
        <v>20</v>
      </c>
      <c r="C14" s="4">
        <v>1000000</v>
      </c>
      <c r="E14" s="4">
        <v>130077205232</v>
      </c>
      <c r="G14" s="4">
        <v>114095070900</v>
      </c>
      <c r="I14" s="4">
        <v>0</v>
      </c>
      <c r="K14" s="4">
        <v>0</v>
      </c>
      <c r="M14" s="11">
        <v>-1000000</v>
      </c>
      <c r="O14" s="4">
        <v>107031470682</v>
      </c>
      <c r="Q14" s="4">
        <v>0</v>
      </c>
      <c r="S14" s="4">
        <v>0</v>
      </c>
      <c r="U14" s="4">
        <v>0</v>
      </c>
      <c r="W14" s="4">
        <v>0</v>
      </c>
      <c r="Y14" s="7">
        <v>0</v>
      </c>
    </row>
    <row r="15" spans="1:25" ht="18.75" x14ac:dyDescent="0.45">
      <c r="A15" s="2" t="s">
        <v>21</v>
      </c>
      <c r="C15" s="4">
        <v>215684</v>
      </c>
      <c r="E15" s="4">
        <v>8944080528</v>
      </c>
      <c r="G15" s="4">
        <v>11903525764.704</v>
      </c>
      <c r="I15" s="4">
        <v>0</v>
      </c>
      <c r="K15" s="4">
        <v>0</v>
      </c>
      <c r="M15" s="11">
        <v>-215684</v>
      </c>
      <c r="O15" s="4">
        <v>9894057423</v>
      </c>
      <c r="Q15" s="4">
        <v>0</v>
      </c>
      <c r="S15" s="4">
        <v>0</v>
      </c>
      <c r="U15" s="4">
        <v>0</v>
      </c>
      <c r="W15" s="4">
        <v>0</v>
      </c>
      <c r="Y15" s="7">
        <v>0</v>
      </c>
    </row>
    <row r="16" spans="1:25" ht="18.75" x14ac:dyDescent="0.45">
      <c r="A16" s="2" t="s">
        <v>22</v>
      </c>
      <c r="C16" s="4">
        <v>750000</v>
      </c>
      <c r="E16" s="4">
        <v>119820610452</v>
      </c>
      <c r="G16" s="4">
        <v>120053903625</v>
      </c>
      <c r="I16" s="4">
        <v>0</v>
      </c>
      <c r="K16" s="4">
        <v>0</v>
      </c>
      <c r="M16" s="11">
        <v>0</v>
      </c>
      <c r="O16" s="4">
        <v>0</v>
      </c>
      <c r="Q16" s="4">
        <v>750000</v>
      </c>
      <c r="S16" s="4">
        <v>135700</v>
      </c>
      <c r="U16" s="4">
        <v>119820610452</v>
      </c>
      <c r="W16" s="4">
        <v>101169438750</v>
      </c>
      <c r="Y16" s="7">
        <v>3.3300000000000003E-2</v>
      </c>
    </row>
    <row r="17" spans="1:25" ht="18.75" x14ac:dyDescent="0.45">
      <c r="A17" s="2" t="s">
        <v>23</v>
      </c>
      <c r="C17" s="4">
        <v>2135932</v>
      </c>
      <c r="E17" s="4">
        <v>107315148928</v>
      </c>
      <c r="G17" s="4">
        <v>103485898992.20399</v>
      </c>
      <c r="I17" s="4">
        <v>0</v>
      </c>
      <c r="K17" s="4">
        <v>0</v>
      </c>
      <c r="M17" s="11">
        <v>0</v>
      </c>
      <c r="O17" s="4">
        <v>0</v>
      </c>
      <c r="Q17" s="4">
        <v>2135932</v>
      </c>
      <c r="S17" s="4">
        <v>40060</v>
      </c>
      <c r="U17" s="4">
        <v>107315148928</v>
      </c>
      <c r="W17" s="4">
        <v>85056321576.276001</v>
      </c>
      <c r="Y17" s="7">
        <v>2.8000000000000001E-2</v>
      </c>
    </row>
    <row r="18" spans="1:25" ht="18.75" x14ac:dyDescent="0.45">
      <c r="A18" s="2" t="s">
        <v>24</v>
      </c>
      <c r="C18" s="4">
        <v>500000</v>
      </c>
      <c r="E18" s="4">
        <v>28025983984</v>
      </c>
      <c r="G18" s="4">
        <v>28022269500</v>
      </c>
      <c r="I18" s="4">
        <v>1300000</v>
      </c>
      <c r="K18" s="4">
        <v>92483743639</v>
      </c>
      <c r="M18" s="11">
        <v>0</v>
      </c>
      <c r="O18" s="4">
        <v>0</v>
      </c>
      <c r="Q18" s="4">
        <v>1800000</v>
      </c>
      <c r="S18" s="4">
        <v>59970</v>
      </c>
      <c r="U18" s="4">
        <v>120509727623</v>
      </c>
      <c r="W18" s="4">
        <v>107303721300</v>
      </c>
      <c r="Y18" s="7">
        <v>3.5299999999999998E-2</v>
      </c>
    </row>
    <row r="19" spans="1:25" ht="18.75" x14ac:dyDescent="0.45">
      <c r="A19" s="2" t="s">
        <v>25</v>
      </c>
      <c r="C19" s="4">
        <v>1121644</v>
      </c>
      <c r="E19" s="4">
        <v>103246929609</v>
      </c>
      <c r="G19" s="4">
        <v>96076983702.294006</v>
      </c>
      <c r="I19" s="4">
        <v>0</v>
      </c>
      <c r="K19" s="4">
        <v>0</v>
      </c>
      <c r="M19" s="11">
        <v>-821644</v>
      </c>
      <c r="O19" s="4">
        <v>62593434949</v>
      </c>
      <c r="Q19" s="4">
        <v>300000</v>
      </c>
      <c r="S19" s="4">
        <v>70670</v>
      </c>
      <c r="U19" s="4">
        <v>27614892858</v>
      </c>
      <c r="W19" s="4">
        <v>21074854050</v>
      </c>
      <c r="Y19" s="7">
        <v>6.8999999999999999E-3</v>
      </c>
    </row>
    <row r="20" spans="1:25" ht="18.75" x14ac:dyDescent="0.45">
      <c r="A20" s="2" t="s">
        <v>26</v>
      </c>
      <c r="C20" s="4">
        <v>580000</v>
      </c>
      <c r="E20" s="4">
        <v>101943718636</v>
      </c>
      <c r="G20" s="4">
        <v>110242510839</v>
      </c>
      <c r="I20" s="4">
        <v>580000</v>
      </c>
      <c r="K20" s="4">
        <v>0</v>
      </c>
      <c r="M20" s="11">
        <v>0</v>
      </c>
      <c r="O20" s="4">
        <v>0</v>
      </c>
      <c r="Q20" s="4">
        <v>1160000</v>
      </c>
      <c r="S20" s="4">
        <v>79978</v>
      </c>
      <c r="U20" s="4">
        <v>101943718636</v>
      </c>
      <c r="W20" s="4">
        <v>92222471844</v>
      </c>
      <c r="Y20" s="7">
        <v>3.0300000000000001E-2</v>
      </c>
    </row>
    <row r="21" spans="1:25" ht="18.75" x14ac:dyDescent="0.45">
      <c r="A21" s="2" t="s">
        <v>27</v>
      </c>
      <c r="C21" s="4">
        <v>5654434</v>
      </c>
      <c r="E21" s="4">
        <v>63816229534</v>
      </c>
      <c r="G21" s="4">
        <v>57613098706.425003</v>
      </c>
      <c r="I21" s="4">
        <v>0</v>
      </c>
      <c r="K21" s="4">
        <v>0</v>
      </c>
      <c r="M21" s="11">
        <v>-5654434</v>
      </c>
      <c r="O21" s="4">
        <v>44691056488</v>
      </c>
      <c r="Q21" s="4">
        <v>0</v>
      </c>
      <c r="S21" s="4">
        <v>0</v>
      </c>
      <c r="U21" s="4">
        <v>0</v>
      </c>
      <c r="W21" s="4">
        <v>0</v>
      </c>
      <c r="Y21" s="7">
        <v>0</v>
      </c>
    </row>
    <row r="22" spans="1:25" ht="18.75" x14ac:dyDescent="0.45">
      <c r="A22" s="2" t="s">
        <v>28</v>
      </c>
      <c r="C22" s="4">
        <v>8170991</v>
      </c>
      <c r="E22" s="4">
        <v>53197605337</v>
      </c>
      <c r="G22" s="4">
        <v>54663574351.891502</v>
      </c>
      <c r="I22" s="4">
        <v>0</v>
      </c>
      <c r="K22" s="4">
        <v>0</v>
      </c>
      <c r="M22" s="11">
        <v>0</v>
      </c>
      <c r="O22" s="4">
        <v>0</v>
      </c>
      <c r="Q22" s="4">
        <v>8170991</v>
      </c>
      <c r="S22" s="4">
        <v>5260</v>
      </c>
      <c r="U22" s="4">
        <v>53197605337</v>
      </c>
      <c r="W22" s="4">
        <v>42723685154.672997</v>
      </c>
      <c r="Y22" s="7">
        <v>1.41E-2</v>
      </c>
    </row>
    <row r="23" spans="1:25" ht="18.75" x14ac:dyDescent="0.45">
      <c r="A23" s="2" t="s">
        <v>29</v>
      </c>
      <c r="C23" s="4">
        <v>164923</v>
      </c>
      <c r="E23" s="4">
        <v>695317332</v>
      </c>
      <c r="G23" s="4">
        <v>2367318265.6859999</v>
      </c>
      <c r="I23" s="4">
        <v>0</v>
      </c>
      <c r="K23" s="4">
        <v>0</v>
      </c>
      <c r="M23" s="11">
        <v>0</v>
      </c>
      <c r="O23" s="4">
        <v>0</v>
      </c>
      <c r="Q23" s="4">
        <v>164923</v>
      </c>
      <c r="S23" s="4">
        <v>10050</v>
      </c>
      <c r="U23" s="4">
        <v>695317332</v>
      </c>
      <c r="W23" s="4">
        <v>1647614166.9075</v>
      </c>
      <c r="Y23" s="7">
        <v>5.0000000000000001E-4</v>
      </c>
    </row>
    <row r="24" spans="1:25" ht="18.75" x14ac:dyDescent="0.45">
      <c r="A24" s="2" t="s">
        <v>30</v>
      </c>
      <c r="C24" s="4">
        <v>772588</v>
      </c>
      <c r="E24" s="4">
        <v>7232196268</v>
      </c>
      <c r="G24" s="4">
        <v>11673464741.280001</v>
      </c>
      <c r="I24" s="4">
        <v>0</v>
      </c>
      <c r="K24" s="4">
        <v>0</v>
      </c>
      <c r="M24" s="11">
        <v>0</v>
      </c>
      <c r="O24" s="4">
        <v>0</v>
      </c>
      <c r="Q24" s="4">
        <v>772588</v>
      </c>
      <c r="S24" s="4">
        <v>10000</v>
      </c>
      <c r="U24" s="4">
        <v>7232196268</v>
      </c>
      <c r="W24" s="4">
        <v>7679911014</v>
      </c>
      <c r="Y24" s="7">
        <v>2.5000000000000001E-3</v>
      </c>
    </row>
    <row r="25" spans="1:25" ht="18.75" x14ac:dyDescent="0.45">
      <c r="A25" s="2" t="s">
        <v>31</v>
      </c>
      <c r="C25" s="4">
        <v>13055</v>
      </c>
      <c r="E25" s="4">
        <v>326794391</v>
      </c>
      <c r="G25" s="4">
        <v>479330393.09399998</v>
      </c>
      <c r="I25" s="4">
        <v>0</v>
      </c>
      <c r="K25" s="4">
        <v>0</v>
      </c>
      <c r="M25" s="11">
        <v>0</v>
      </c>
      <c r="O25" s="4">
        <v>0</v>
      </c>
      <c r="Q25" s="4">
        <v>13055</v>
      </c>
      <c r="S25" s="4">
        <v>40145</v>
      </c>
      <c r="U25" s="4">
        <v>326794391</v>
      </c>
      <c r="W25" s="4">
        <v>520974621.79874998</v>
      </c>
      <c r="Y25" s="7">
        <v>2.0000000000000001E-4</v>
      </c>
    </row>
    <row r="26" spans="1:25" ht="18.75" x14ac:dyDescent="0.45">
      <c r="A26" s="2" t="s">
        <v>32</v>
      </c>
      <c r="C26" s="4">
        <v>3762444</v>
      </c>
      <c r="E26" s="4">
        <v>209952637416</v>
      </c>
      <c r="G26" s="4">
        <v>216885932001.01801</v>
      </c>
      <c r="I26" s="4">
        <v>0</v>
      </c>
      <c r="K26" s="4">
        <v>0</v>
      </c>
      <c r="M26" s="11">
        <v>-1326961</v>
      </c>
      <c r="O26" s="4">
        <v>77795911525</v>
      </c>
      <c r="Q26" s="4">
        <v>2435483</v>
      </c>
      <c r="S26" s="4">
        <v>47140</v>
      </c>
      <c r="U26" s="4">
        <v>135905299640</v>
      </c>
      <c r="W26" s="4">
        <v>114125557041.711</v>
      </c>
      <c r="Y26" s="7">
        <v>3.7499999999999999E-2</v>
      </c>
    </row>
    <row r="27" spans="1:25" ht="18.75" x14ac:dyDescent="0.45">
      <c r="A27" s="2" t="s">
        <v>33</v>
      </c>
      <c r="C27" s="4">
        <v>20631103</v>
      </c>
      <c r="E27" s="4">
        <v>278556734373</v>
      </c>
      <c r="G27" s="4">
        <v>235640917797.853</v>
      </c>
      <c r="I27" s="4">
        <v>0</v>
      </c>
      <c r="K27" s="4">
        <v>0</v>
      </c>
      <c r="M27" s="11">
        <v>-3047152</v>
      </c>
      <c r="O27" s="4">
        <v>28273970808</v>
      </c>
      <c r="Q27" s="4">
        <v>17583951</v>
      </c>
      <c r="S27" s="4">
        <v>9080</v>
      </c>
      <c r="U27" s="4">
        <v>237414740645</v>
      </c>
      <c r="W27" s="4">
        <v>158712284543.27399</v>
      </c>
      <c r="Y27" s="7">
        <v>5.2200000000000003E-2</v>
      </c>
    </row>
    <row r="28" spans="1:25" ht="18.75" x14ac:dyDescent="0.45">
      <c r="A28" s="2" t="s">
        <v>34</v>
      </c>
      <c r="C28" s="4">
        <v>7700000</v>
      </c>
      <c r="E28" s="4">
        <v>73180884012</v>
      </c>
      <c r="G28" s="4">
        <v>77001101100</v>
      </c>
      <c r="I28" s="4">
        <v>0</v>
      </c>
      <c r="K28" s="4">
        <v>0</v>
      </c>
      <c r="M28" s="11">
        <v>0</v>
      </c>
      <c r="O28" s="4">
        <v>0</v>
      </c>
      <c r="Q28" s="4">
        <v>7700000</v>
      </c>
      <c r="S28" s="4">
        <v>7380</v>
      </c>
      <c r="U28" s="4">
        <v>73180884012</v>
      </c>
      <c r="W28" s="4">
        <v>56487885300</v>
      </c>
      <c r="Y28" s="7">
        <v>1.8599999999999998E-2</v>
      </c>
    </row>
    <row r="29" spans="1:25" ht="18.75" x14ac:dyDescent="0.45">
      <c r="A29" s="2" t="s">
        <v>35</v>
      </c>
      <c r="C29" s="4">
        <v>4518048</v>
      </c>
      <c r="E29" s="4">
        <v>92337159982</v>
      </c>
      <c r="G29" s="4">
        <v>64987166440.367996</v>
      </c>
      <c r="I29" s="4">
        <v>334132</v>
      </c>
      <c r="K29" s="4">
        <v>0</v>
      </c>
      <c r="M29" s="11">
        <v>-3400210</v>
      </c>
      <c r="O29" s="4">
        <v>49321299831</v>
      </c>
      <c r="Q29" s="4">
        <v>1451970</v>
      </c>
      <c r="S29" s="4">
        <v>7809</v>
      </c>
      <c r="U29" s="4">
        <v>16946550883</v>
      </c>
      <c r="W29" s="4">
        <v>11270970049.306499</v>
      </c>
      <c r="Y29" s="7">
        <v>3.7000000000000002E-3</v>
      </c>
    </row>
    <row r="30" spans="1:25" ht="18.75" x14ac:dyDescent="0.45">
      <c r="A30" s="2" t="s">
        <v>36</v>
      </c>
      <c r="C30" s="4">
        <v>7605975</v>
      </c>
      <c r="E30" s="4">
        <v>107976974161</v>
      </c>
      <c r="G30" s="4">
        <v>156506892589.125</v>
      </c>
      <c r="I30" s="4">
        <v>0</v>
      </c>
      <c r="K30" s="4">
        <v>0</v>
      </c>
      <c r="M30" s="11">
        <v>0</v>
      </c>
      <c r="O30" s="4">
        <v>0</v>
      </c>
      <c r="Q30" s="4">
        <v>7605975</v>
      </c>
      <c r="S30" s="4">
        <v>12450</v>
      </c>
      <c r="U30" s="4">
        <v>107976974161</v>
      </c>
      <c r="W30" s="4">
        <v>94130957136.9375</v>
      </c>
      <c r="Y30" s="7">
        <v>3.1E-2</v>
      </c>
    </row>
    <row r="31" spans="1:25" ht="18.75" x14ac:dyDescent="0.45">
      <c r="A31" s="2" t="s">
        <v>37</v>
      </c>
      <c r="C31" s="4">
        <v>2602328</v>
      </c>
      <c r="E31" s="4">
        <v>26511803070</v>
      </c>
      <c r="G31" s="4">
        <v>34896527561.916</v>
      </c>
      <c r="I31" s="4">
        <v>0</v>
      </c>
      <c r="K31" s="4">
        <v>0</v>
      </c>
      <c r="M31" s="11">
        <v>0</v>
      </c>
      <c r="O31" s="4">
        <v>0</v>
      </c>
      <c r="Q31" s="4">
        <v>2602328</v>
      </c>
      <c r="S31" s="4">
        <v>11780</v>
      </c>
      <c r="U31" s="4">
        <v>26511803070</v>
      </c>
      <c r="W31" s="4">
        <v>30473024068.152</v>
      </c>
      <c r="Y31" s="7">
        <v>0.01</v>
      </c>
    </row>
    <row r="32" spans="1:25" ht="18.75" x14ac:dyDescent="0.45">
      <c r="A32" s="2" t="s">
        <v>38</v>
      </c>
      <c r="C32" s="4">
        <v>8300000</v>
      </c>
      <c r="E32" s="4">
        <v>111681365180</v>
      </c>
      <c r="G32" s="4">
        <v>107010476550</v>
      </c>
      <c r="I32" s="4">
        <v>0</v>
      </c>
      <c r="K32" s="4">
        <v>0</v>
      </c>
      <c r="M32" s="11">
        <v>0</v>
      </c>
      <c r="O32" s="4">
        <v>0</v>
      </c>
      <c r="Q32" s="4">
        <v>8300000</v>
      </c>
      <c r="S32" s="4">
        <v>9650</v>
      </c>
      <c r="U32" s="4">
        <v>111681365180</v>
      </c>
      <c r="W32" s="4">
        <v>79618434750</v>
      </c>
      <c r="Y32" s="7">
        <v>2.6200000000000001E-2</v>
      </c>
    </row>
    <row r="33" spans="1:25" ht="18.75" x14ac:dyDescent="0.45">
      <c r="A33" s="2" t="s">
        <v>39</v>
      </c>
      <c r="C33" s="4">
        <v>12951664</v>
      </c>
      <c r="E33" s="4">
        <v>190698567676</v>
      </c>
      <c r="G33" s="4">
        <v>170588471189.39999</v>
      </c>
      <c r="I33" s="4">
        <v>0</v>
      </c>
      <c r="K33" s="4">
        <v>0</v>
      </c>
      <c r="M33" s="11">
        <v>-6000000</v>
      </c>
      <c r="O33" s="4">
        <v>71934302195</v>
      </c>
      <c r="Q33" s="4">
        <v>6951664</v>
      </c>
      <c r="S33" s="4">
        <v>9000</v>
      </c>
      <c r="U33" s="4">
        <v>102355370550</v>
      </c>
      <c r="W33" s="4">
        <v>62192714392.800003</v>
      </c>
      <c r="Y33" s="7">
        <v>2.0500000000000001E-2</v>
      </c>
    </row>
    <row r="34" spans="1:25" ht="18.75" x14ac:dyDescent="0.45">
      <c r="A34" s="2" t="s">
        <v>40</v>
      </c>
      <c r="C34" s="4">
        <v>12600000</v>
      </c>
      <c r="E34" s="4">
        <v>178473803513</v>
      </c>
      <c r="G34" s="4">
        <v>181738185300</v>
      </c>
      <c r="I34" s="4">
        <v>12000000</v>
      </c>
      <c r="K34" s="4">
        <v>162430144807</v>
      </c>
      <c r="M34" s="11">
        <v>0</v>
      </c>
      <c r="O34" s="4">
        <v>0</v>
      </c>
      <c r="Q34" s="4">
        <v>24600000</v>
      </c>
      <c r="S34" s="4">
        <v>10200</v>
      </c>
      <c r="U34" s="4">
        <v>340903948320</v>
      </c>
      <c r="W34" s="4">
        <v>249427026000</v>
      </c>
      <c r="Y34" s="7">
        <v>8.2000000000000003E-2</v>
      </c>
    </row>
    <row r="35" spans="1:25" ht="18.75" x14ac:dyDescent="0.45">
      <c r="A35" s="2" t="s">
        <v>41</v>
      </c>
      <c r="C35" s="4">
        <v>2989177</v>
      </c>
      <c r="E35" s="4">
        <v>110815583300</v>
      </c>
      <c r="G35" s="4">
        <v>84744082638.162003</v>
      </c>
      <c r="I35" s="4">
        <v>0</v>
      </c>
      <c r="K35" s="4">
        <v>0</v>
      </c>
      <c r="M35" s="11">
        <v>0</v>
      </c>
      <c r="O35" s="4">
        <v>0</v>
      </c>
      <c r="Q35" s="4">
        <v>2989177</v>
      </c>
      <c r="S35" s="4">
        <v>23590</v>
      </c>
      <c r="U35" s="4">
        <v>110815583300</v>
      </c>
      <c r="W35" s="4">
        <v>70095123051.691498</v>
      </c>
      <c r="Y35" s="7">
        <v>2.3099999999999999E-2</v>
      </c>
    </row>
    <row r="36" spans="1:25" ht="18.75" x14ac:dyDescent="0.45">
      <c r="A36" s="2" t="s">
        <v>42</v>
      </c>
      <c r="C36" s="4">
        <v>7500000</v>
      </c>
      <c r="E36" s="4">
        <v>249450247382</v>
      </c>
      <c r="G36" s="4">
        <v>174753990000</v>
      </c>
      <c r="I36" s="4">
        <v>0</v>
      </c>
      <c r="K36" s="4">
        <v>0</v>
      </c>
      <c r="M36" s="11">
        <v>0</v>
      </c>
      <c r="O36" s="4">
        <v>0</v>
      </c>
      <c r="Q36" s="4">
        <v>7500000</v>
      </c>
      <c r="S36" s="4">
        <v>16620</v>
      </c>
      <c r="U36" s="4">
        <v>249450247382</v>
      </c>
      <c r="W36" s="4">
        <v>123908332500</v>
      </c>
      <c r="Y36" s="7">
        <v>4.0800000000000003E-2</v>
      </c>
    </row>
    <row r="37" spans="1:25" ht="18.75" x14ac:dyDescent="0.45">
      <c r="A37" s="2" t="s">
        <v>43</v>
      </c>
      <c r="C37" s="4">
        <v>1014025</v>
      </c>
      <c r="E37" s="4">
        <v>219722729935</v>
      </c>
      <c r="G37" s="4">
        <v>190240261450.51501</v>
      </c>
      <c r="I37" s="4">
        <v>0</v>
      </c>
      <c r="K37" s="4">
        <v>0</v>
      </c>
      <c r="M37" s="11">
        <v>0</v>
      </c>
      <c r="O37" s="4">
        <v>0</v>
      </c>
      <c r="Q37" s="4">
        <v>1014025</v>
      </c>
      <c r="S37" s="4">
        <v>183450</v>
      </c>
      <c r="U37" s="4">
        <v>219722729935</v>
      </c>
      <c r="W37" s="4">
        <v>184916050076.81299</v>
      </c>
      <c r="Y37" s="7">
        <v>6.08E-2</v>
      </c>
    </row>
    <row r="38" spans="1:25" ht="18.75" x14ac:dyDescent="0.45">
      <c r="A38" s="2" t="s">
        <v>44</v>
      </c>
      <c r="C38" s="4">
        <v>2840000</v>
      </c>
      <c r="E38" s="4">
        <v>43091952078</v>
      </c>
      <c r="G38" s="4">
        <v>46722338100</v>
      </c>
      <c r="I38" s="4">
        <v>3798853</v>
      </c>
      <c r="K38" s="4">
        <v>61344884788</v>
      </c>
      <c r="M38" s="11">
        <v>0</v>
      </c>
      <c r="O38" s="4">
        <v>0</v>
      </c>
      <c r="Q38" s="4">
        <v>6638853</v>
      </c>
      <c r="S38" s="4">
        <v>13730</v>
      </c>
      <c r="U38" s="4">
        <v>104436836866</v>
      </c>
      <c r="W38" s="4">
        <v>90609100552.444504</v>
      </c>
      <c r="Y38" s="7">
        <v>2.98E-2</v>
      </c>
    </row>
    <row r="39" spans="1:25" ht="18.75" x14ac:dyDescent="0.45">
      <c r="A39" s="2" t="s">
        <v>45</v>
      </c>
      <c r="C39" s="4">
        <v>86940</v>
      </c>
      <c r="E39" s="4">
        <v>1260382346</v>
      </c>
      <c r="G39" s="4">
        <v>1528385573.2950001</v>
      </c>
      <c r="I39" s="4">
        <v>0</v>
      </c>
      <c r="K39" s="4">
        <v>0</v>
      </c>
      <c r="M39" s="11">
        <v>0</v>
      </c>
      <c r="O39" s="4">
        <v>0</v>
      </c>
      <c r="Q39" s="4">
        <v>86940</v>
      </c>
      <c r="S39" s="4">
        <v>17905</v>
      </c>
      <c r="U39" s="4">
        <v>1260382346</v>
      </c>
      <c r="W39" s="4">
        <v>1547398568.835</v>
      </c>
      <c r="Y39" s="7">
        <v>5.0000000000000001E-4</v>
      </c>
    </row>
    <row r="40" spans="1:25" ht="18.75" x14ac:dyDescent="0.45">
      <c r="A40" s="2" t="s">
        <v>46</v>
      </c>
      <c r="C40" s="4">
        <v>728481</v>
      </c>
      <c r="E40" s="4">
        <v>29776196191</v>
      </c>
      <c r="G40" s="4">
        <v>27437912326.7145</v>
      </c>
      <c r="I40" s="4">
        <v>0</v>
      </c>
      <c r="K40" s="4">
        <v>0</v>
      </c>
      <c r="M40" s="11">
        <v>-728481</v>
      </c>
      <c r="O40" s="4">
        <v>29496989086</v>
      </c>
      <c r="Q40" s="4">
        <v>0</v>
      </c>
      <c r="S40" s="4">
        <v>0</v>
      </c>
      <c r="U40" s="4">
        <v>0</v>
      </c>
      <c r="W40" s="4">
        <v>0</v>
      </c>
      <c r="Y40" s="7">
        <v>0</v>
      </c>
    </row>
    <row r="41" spans="1:25" ht="18.75" x14ac:dyDescent="0.45">
      <c r="A41" s="2" t="s">
        <v>47</v>
      </c>
      <c r="C41" s="4">
        <v>1727389</v>
      </c>
      <c r="E41" s="4">
        <v>31969062191</v>
      </c>
      <c r="G41" s="4">
        <v>31835238597.243</v>
      </c>
      <c r="I41" s="4">
        <v>0</v>
      </c>
      <c r="K41" s="4">
        <v>0</v>
      </c>
      <c r="M41" s="11">
        <v>0</v>
      </c>
      <c r="O41" s="4">
        <v>0</v>
      </c>
      <c r="Q41" s="4">
        <v>1727389</v>
      </c>
      <c r="S41" s="4">
        <v>15600</v>
      </c>
      <c r="U41" s="4">
        <v>31969062191</v>
      </c>
      <c r="W41" s="4">
        <v>26786932153.02</v>
      </c>
      <c r="Y41" s="7">
        <v>8.8000000000000005E-3</v>
      </c>
    </row>
    <row r="42" spans="1:25" ht="18.75" x14ac:dyDescent="0.45">
      <c r="A42" s="2" t="s">
        <v>48</v>
      </c>
      <c r="C42" s="4">
        <v>20181836</v>
      </c>
      <c r="E42" s="4">
        <v>278559569205</v>
      </c>
      <c r="G42" s="4">
        <v>318981889805.21997</v>
      </c>
      <c r="I42" s="4">
        <v>0</v>
      </c>
      <c r="K42" s="4">
        <v>0</v>
      </c>
      <c r="M42" s="11">
        <v>0</v>
      </c>
      <c r="O42" s="4">
        <v>0</v>
      </c>
      <c r="Q42" s="4">
        <v>20181836</v>
      </c>
      <c r="S42" s="4">
        <v>9910</v>
      </c>
      <c r="U42" s="4">
        <v>278559569205</v>
      </c>
      <c r="W42" s="4">
        <v>198811982891.17801</v>
      </c>
      <c r="Y42" s="7">
        <v>6.54E-2</v>
      </c>
    </row>
    <row r="43" spans="1:25" ht="18.75" x14ac:dyDescent="0.45">
      <c r="A43" s="2" t="s">
        <v>49</v>
      </c>
      <c r="C43" s="4">
        <v>2900000</v>
      </c>
      <c r="E43" s="4">
        <v>60886261283</v>
      </c>
      <c r="G43" s="4">
        <v>76450397400</v>
      </c>
      <c r="I43" s="4">
        <v>0</v>
      </c>
      <c r="K43" s="4">
        <v>0</v>
      </c>
      <c r="M43" s="11">
        <v>0</v>
      </c>
      <c r="O43" s="4">
        <v>0</v>
      </c>
      <c r="Q43" s="4">
        <v>2900000</v>
      </c>
      <c r="S43" s="4">
        <v>18830</v>
      </c>
      <c r="U43" s="4">
        <v>60886261283</v>
      </c>
      <c r="W43" s="4">
        <v>54282088350</v>
      </c>
      <c r="Y43" s="7">
        <v>1.7899999999999999E-2</v>
      </c>
    </row>
    <row r="44" spans="1:25" ht="18.75" x14ac:dyDescent="0.45">
      <c r="A44" s="2" t="s">
        <v>50</v>
      </c>
      <c r="C44" s="4">
        <v>0</v>
      </c>
      <c r="E44" s="4">
        <v>0</v>
      </c>
      <c r="G44" s="4">
        <v>0</v>
      </c>
      <c r="I44" s="4">
        <v>552821</v>
      </c>
      <c r="K44" s="4">
        <v>0</v>
      </c>
      <c r="M44" s="11">
        <v>0</v>
      </c>
      <c r="O44" s="4">
        <v>0</v>
      </c>
      <c r="Q44" s="4">
        <v>552821</v>
      </c>
      <c r="S44" s="4">
        <v>6809</v>
      </c>
      <c r="U44" s="4">
        <v>5899152891</v>
      </c>
      <c r="W44" s="4">
        <v>3741761447.7754502</v>
      </c>
      <c r="Y44" s="7">
        <v>1.1999999999999999E-3</v>
      </c>
    </row>
    <row r="45" spans="1:25" ht="18.75" x14ac:dyDescent="0.45">
      <c r="A45" s="2" t="s">
        <v>51</v>
      </c>
      <c r="C45" s="4">
        <v>0</v>
      </c>
      <c r="E45" s="4">
        <v>0</v>
      </c>
      <c r="G45" s="4">
        <v>0</v>
      </c>
      <c r="I45" s="4">
        <v>35000000</v>
      </c>
      <c r="K45" s="4">
        <v>101921512866</v>
      </c>
      <c r="M45" s="11">
        <v>0</v>
      </c>
      <c r="O45" s="4">
        <v>0</v>
      </c>
      <c r="Q45" s="4">
        <v>35000000</v>
      </c>
      <c r="S45" s="4">
        <v>2420</v>
      </c>
      <c r="U45" s="4">
        <v>101921512866</v>
      </c>
      <c r="W45" s="4">
        <v>84196035000</v>
      </c>
      <c r="Y45" s="7">
        <v>2.7699999999999999E-2</v>
      </c>
    </row>
    <row r="46" spans="1:25" ht="18.75" x14ac:dyDescent="0.45">
      <c r="A46" s="2" t="s">
        <v>52</v>
      </c>
      <c r="C46" s="4">
        <v>0</v>
      </c>
      <c r="E46" s="4">
        <v>0</v>
      </c>
      <c r="G46" s="4">
        <v>0</v>
      </c>
      <c r="I46" s="4">
        <v>6900</v>
      </c>
      <c r="K46" s="4">
        <v>274869352</v>
      </c>
      <c r="M46" s="11">
        <v>0</v>
      </c>
      <c r="O46" s="4">
        <v>0</v>
      </c>
      <c r="Q46" s="4">
        <v>6900</v>
      </c>
      <c r="S46" s="4">
        <v>45139</v>
      </c>
      <c r="U46" s="4">
        <v>274869352</v>
      </c>
      <c r="W46" s="4">
        <v>309605918.35500002</v>
      </c>
      <c r="Y46" s="7">
        <v>1E-4</v>
      </c>
    </row>
    <row r="47" spans="1:25" ht="18.75" x14ac:dyDescent="0.45">
      <c r="A47" s="2" t="s">
        <v>53</v>
      </c>
      <c r="C47" s="4">
        <v>0</v>
      </c>
      <c r="E47" s="4">
        <v>0</v>
      </c>
      <c r="G47" s="4">
        <v>0</v>
      </c>
      <c r="I47" s="4">
        <v>1000000</v>
      </c>
      <c r="K47" s="4">
        <v>10000000000</v>
      </c>
      <c r="M47" s="11">
        <v>0</v>
      </c>
      <c r="O47" s="4">
        <v>0</v>
      </c>
      <c r="Q47" s="4">
        <v>1000000</v>
      </c>
      <c r="S47" s="4">
        <v>10000</v>
      </c>
      <c r="U47" s="4">
        <v>10000000000</v>
      </c>
      <c r="W47" s="4">
        <v>9940500000</v>
      </c>
      <c r="Y47" s="7">
        <v>3.3E-3</v>
      </c>
    </row>
    <row r="48" spans="1:25" ht="18.75" x14ac:dyDescent="0.45">
      <c r="A48" s="2" t="s">
        <v>54</v>
      </c>
      <c r="C48" s="4">
        <v>0</v>
      </c>
      <c r="E48" s="4">
        <v>0</v>
      </c>
      <c r="G48" s="4">
        <v>0</v>
      </c>
      <c r="I48" s="4">
        <v>4100000</v>
      </c>
      <c r="K48" s="4">
        <v>100559359796</v>
      </c>
      <c r="M48" s="4">
        <v>0</v>
      </c>
      <c r="O48" s="4">
        <v>0</v>
      </c>
      <c r="Q48" s="4">
        <v>4100000</v>
      </c>
      <c r="S48" s="4">
        <v>19330</v>
      </c>
      <c r="U48" s="4">
        <f>100559359796-26</f>
        <v>100559359770</v>
      </c>
      <c r="W48" s="4">
        <f>78781444650-37</f>
        <v>78781444613</v>
      </c>
      <c r="Y48" s="7">
        <v>2.5899999999999999E-2</v>
      </c>
    </row>
    <row r="49" spans="5:23" ht="18.75" thickBot="1" x14ac:dyDescent="0.45">
      <c r="E49" s="6">
        <f>SUM(E9:E48)</f>
        <v>3637882981279</v>
      </c>
      <c r="G49" s="6">
        <f>SUM(G9:G48)</f>
        <v>3857747013200.1885</v>
      </c>
      <c r="K49" s="6">
        <f>SUM(K9:K48)</f>
        <v>529014515248</v>
      </c>
      <c r="O49" s="6">
        <f>SUM(O9:O48)</f>
        <v>744685791482</v>
      </c>
      <c r="S49" s="4"/>
      <c r="U49" s="6">
        <f>SUM(U9:U48)</f>
        <v>3379163080760</v>
      </c>
      <c r="W49" s="6">
        <f>SUM(W9:W48)</f>
        <v>2810696695370.8745</v>
      </c>
    </row>
    <row r="50" spans="5:23" ht="18.75" thickTop="1" x14ac:dyDescent="0.4"/>
    <row r="51" spans="5:23" x14ac:dyDescent="0.4">
      <c r="U51" s="4"/>
      <c r="W51" s="4"/>
    </row>
    <row r="53" spans="5:23" x14ac:dyDescent="0.4">
      <c r="U53" s="4"/>
      <c r="W53" s="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rightToLeft="1" view="pageBreakPreview" topLeftCell="B4" zoomScale="60" zoomScaleNormal="100" workbookViewId="0">
      <selection activeCell="I24" sqref="I24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8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105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16" t="s">
        <v>3</v>
      </c>
      <c r="C6" s="16" t="s">
        <v>107</v>
      </c>
      <c r="D6" s="16" t="s">
        <v>107</v>
      </c>
      <c r="E6" s="16" t="s">
        <v>107</v>
      </c>
      <c r="F6" s="16" t="s">
        <v>107</v>
      </c>
      <c r="G6" s="16" t="s">
        <v>107</v>
      </c>
      <c r="H6" s="16" t="s">
        <v>107</v>
      </c>
      <c r="I6" s="16" t="s">
        <v>107</v>
      </c>
      <c r="K6" s="16" t="s">
        <v>108</v>
      </c>
      <c r="L6" s="16" t="s">
        <v>108</v>
      </c>
      <c r="M6" s="16" t="s">
        <v>108</v>
      </c>
      <c r="N6" s="16" t="s">
        <v>108</v>
      </c>
      <c r="O6" s="16" t="s">
        <v>108</v>
      </c>
      <c r="P6" s="16" t="s">
        <v>108</v>
      </c>
      <c r="Q6" s="16" t="s">
        <v>108</v>
      </c>
    </row>
    <row r="7" spans="1:17" ht="55.5" customHeight="1" x14ac:dyDescent="0.4">
      <c r="A7" s="16" t="s">
        <v>3</v>
      </c>
      <c r="C7" s="16" t="s">
        <v>7</v>
      </c>
      <c r="E7" s="16" t="s">
        <v>118</v>
      </c>
      <c r="G7" s="16" t="s">
        <v>119</v>
      </c>
      <c r="I7" s="17" t="s">
        <v>147</v>
      </c>
      <c r="K7" s="16" t="s">
        <v>7</v>
      </c>
      <c r="M7" s="16" t="s">
        <v>118</v>
      </c>
      <c r="O7" s="16" t="s">
        <v>119</v>
      </c>
      <c r="Q7" s="17" t="s">
        <v>146</v>
      </c>
    </row>
    <row r="8" spans="1:17" ht="18.75" x14ac:dyDescent="0.45">
      <c r="A8" s="2" t="s">
        <v>20</v>
      </c>
      <c r="C8" s="4">
        <v>1000000</v>
      </c>
      <c r="D8" s="5"/>
      <c r="E8" s="4">
        <v>107031470682</v>
      </c>
      <c r="F8" s="5"/>
      <c r="G8" s="4">
        <v>114095070900</v>
      </c>
      <c r="H8" s="5"/>
      <c r="I8" s="11">
        <v>-7063600218</v>
      </c>
      <c r="J8" s="5"/>
      <c r="K8" s="4">
        <v>1000000</v>
      </c>
      <c r="L8" s="5"/>
      <c r="M8" s="4">
        <v>107031470682</v>
      </c>
      <c r="N8" s="5"/>
      <c r="O8" s="4">
        <v>114095070900</v>
      </c>
      <c r="P8" s="5"/>
      <c r="Q8" s="11">
        <v>-7063600218</v>
      </c>
    </row>
    <row r="9" spans="1:17" ht="18.75" x14ac:dyDescent="0.45">
      <c r="A9" s="2" t="s">
        <v>18</v>
      </c>
      <c r="C9" s="4">
        <v>3000000</v>
      </c>
      <c r="D9" s="5"/>
      <c r="E9" s="4">
        <v>85241775600</v>
      </c>
      <c r="F9" s="5"/>
      <c r="G9" s="4">
        <v>91009253699</v>
      </c>
      <c r="H9" s="5"/>
      <c r="I9" s="11">
        <v>-5767478099</v>
      </c>
      <c r="J9" s="5"/>
      <c r="K9" s="4">
        <v>3000000</v>
      </c>
      <c r="L9" s="5"/>
      <c r="M9" s="4">
        <v>85241775600</v>
      </c>
      <c r="N9" s="5"/>
      <c r="O9" s="4">
        <v>91009253699</v>
      </c>
      <c r="P9" s="5"/>
      <c r="Q9" s="11">
        <v>-5767478099</v>
      </c>
    </row>
    <row r="10" spans="1:17" ht="18.75" x14ac:dyDescent="0.45">
      <c r="A10" s="2" t="s">
        <v>39</v>
      </c>
      <c r="C10" s="4">
        <v>6000000</v>
      </c>
      <c r="D10" s="5"/>
      <c r="E10" s="4">
        <v>71934302195</v>
      </c>
      <c r="F10" s="5"/>
      <c r="G10" s="4">
        <v>79026974980</v>
      </c>
      <c r="H10" s="5"/>
      <c r="I10" s="11">
        <v>-7092672785</v>
      </c>
      <c r="J10" s="5"/>
      <c r="K10" s="4">
        <v>6000000</v>
      </c>
      <c r="L10" s="5"/>
      <c r="M10" s="4">
        <v>71934302195</v>
      </c>
      <c r="N10" s="5"/>
      <c r="O10" s="4">
        <v>79026974980</v>
      </c>
      <c r="P10" s="5"/>
      <c r="Q10" s="11">
        <v>-7092672785</v>
      </c>
    </row>
    <row r="11" spans="1:17" ht="18.75" x14ac:dyDescent="0.45">
      <c r="A11" s="2" t="s">
        <v>27</v>
      </c>
      <c r="C11" s="4">
        <v>5654434</v>
      </c>
      <c r="D11" s="5"/>
      <c r="E11" s="4">
        <v>44691056488</v>
      </c>
      <c r="F11" s="5"/>
      <c r="G11" s="4">
        <v>57613098706</v>
      </c>
      <c r="H11" s="5"/>
      <c r="I11" s="11">
        <v>-12922042218</v>
      </c>
      <c r="J11" s="5"/>
      <c r="K11" s="4">
        <v>5654434</v>
      </c>
      <c r="L11" s="5"/>
      <c r="M11" s="4">
        <v>44691056488</v>
      </c>
      <c r="N11" s="5"/>
      <c r="O11" s="4">
        <v>57613098706</v>
      </c>
      <c r="P11" s="5"/>
      <c r="Q11" s="11">
        <v>-12922042218</v>
      </c>
    </row>
    <row r="12" spans="1:17" ht="18.75" x14ac:dyDescent="0.45">
      <c r="A12" s="2" t="s">
        <v>19</v>
      </c>
      <c r="C12" s="4">
        <v>2000000</v>
      </c>
      <c r="D12" s="5"/>
      <c r="E12" s="4">
        <v>55635989433</v>
      </c>
      <c r="F12" s="5"/>
      <c r="G12" s="4">
        <v>49676654700</v>
      </c>
      <c r="H12" s="5"/>
      <c r="I12" s="11">
        <v>5959334733</v>
      </c>
      <c r="J12" s="5"/>
      <c r="K12" s="4">
        <v>2000000</v>
      </c>
      <c r="L12" s="5"/>
      <c r="M12" s="4">
        <v>55635989433</v>
      </c>
      <c r="N12" s="5"/>
      <c r="O12" s="4">
        <v>49676654700</v>
      </c>
      <c r="P12" s="5"/>
      <c r="Q12" s="11">
        <v>5959334733</v>
      </c>
    </row>
    <row r="13" spans="1:17" ht="18.75" x14ac:dyDescent="0.45">
      <c r="A13" s="2" t="s">
        <v>35</v>
      </c>
      <c r="C13" s="4">
        <v>3400210</v>
      </c>
      <c r="D13" s="5"/>
      <c r="E13" s="4">
        <v>49321299831</v>
      </c>
      <c r="F13" s="5"/>
      <c r="G13" s="4">
        <v>48908292697</v>
      </c>
      <c r="H13" s="5"/>
      <c r="I13" s="11">
        <v>413007134</v>
      </c>
      <c r="J13" s="5"/>
      <c r="K13" s="4">
        <v>3400210</v>
      </c>
      <c r="L13" s="5"/>
      <c r="M13" s="4">
        <v>49321299831</v>
      </c>
      <c r="N13" s="5"/>
      <c r="O13" s="4">
        <v>48908292697</v>
      </c>
      <c r="P13" s="5"/>
      <c r="Q13" s="11">
        <v>413007134</v>
      </c>
    </row>
    <row r="14" spans="1:17" ht="18.75" x14ac:dyDescent="0.45">
      <c r="A14" s="2" t="s">
        <v>15</v>
      </c>
      <c r="C14" s="4">
        <v>7000000</v>
      </c>
      <c r="D14" s="5"/>
      <c r="E14" s="4">
        <v>122775533462</v>
      </c>
      <c r="F14" s="5"/>
      <c r="G14" s="4">
        <v>112015518300</v>
      </c>
      <c r="H14" s="5"/>
      <c r="I14" s="11">
        <v>10760015162</v>
      </c>
      <c r="J14" s="5"/>
      <c r="K14" s="4">
        <v>7000000</v>
      </c>
      <c r="L14" s="5"/>
      <c r="M14" s="4">
        <v>122775533462</v>
      </c>
      <c r="N14" s="5"/>
      <c r="O14" s="4">
        <v>112015518300</v>
      </c>
      <c r="P14" s="5"/>
      <c r="Q14" s="11">
        <v>10760015162</v>
      </c>
    </row>
    <row r="15" spans="1:17" ht="18.75" x14ac:dyDescent="0.45">
      <c r="A15" s="2" t="s">
        <v>46</v>
      </c>
      <c r="C15" s="4">
        <v>728481</v>
      </c>
      <c r="D15" s="5"/>
      <c r="E15" s="4">
        <v>29496989086</v>
      </c>
      <c r="F15" s="5"/>
      <c r="G15" s="4">
        <v>27437912326</v>
      </c>
      <c r="H15" s="5"/>
      <c r="I15" s="11">
        <v>2059076760</v>
      </c>
      <c r="J15" s="5"/>
      <c r="K15" s="4">
        <v>728481</v>
      </c>
      <c r="L15" s="5"/>
      <c r="M15" s="4">
        <v>29496989086</v>
      </c>
      <c r="N15" s="5"/>
      <c r="O15" s="4">
        <v>27437912326</v>
      </c>
      <c r="P15" s="5"/>
      <c r="Q15" s="11">
        <v>2059076760</v>
      </c>
    </row>
    <row r="16" spans="1:17" ht="18.75" x14ac:dyDescent="0.45">
      <c r="A16" s="2" t="s">
        <v>32</v>
      </c>
      <c r="C16" s="4">
        <v>1326961</v>
      </c>
      <c r="D16" s="5"/>
      <c r="E16" s="4">
        <v>77795911525</v>
      </c>
      <c r="F16" s="5"/>
      <c r="G16" s="4">
        <v>76492613117</v>
      </c>
      <c r="H16" s="5"/>
      <c r="I16" s="11">
        <v>1303298408</v>
      </c>
      <c r="J16" s="5"/>
      <c r="K16" s="4">
        <v>1326961</v>
      </c>
      <c r="L16" s="5"/>
      <c r="M16" s="4">
        <v>77795911525</v>
      </c>
      <c r="N16" s="5"/>
      <c r="O16" s="4">
        <v>76492613117</v>
      </c>
      <c r="P16" s="5"/>
      <c r="Q16" s="11">
        <v>1303298408</v>
      </c>
    </row>
    <row r="17" spans="1:17" ht="18.75" x14ac:dyDescent="0.45">
      <c r="A17" s="2" t="s">
        <v>25</v>
      </c>
      <c r="C17" s="4">
        <v>821644</v>
      </c>
      <c r="D17" s="5"/>
      <c r="E17" s="4">
        <v>62593434949</v>
      </c>
      <c r="F17" s="5"/>
      <c r="G17" s="4">
        <v>70379797149</v>
      </c>
      <c r="H17" s="5"/>
      <c r="I17" s="11">
        <v>-7786362200</v>
      </c>
      <c r="J17" s="5"/>
      <c r="K17" s="4">
        <v>821644</v>
      </c>
      <c r="L17" s="5"/>
      <c r="M17" s="4">
        <v>62593434949</v>
      </c>
      <c r="N17" s="5"/>
      <c r="O17" s="4">
        <v>70379797149</v>
      </c>
      <c r="P17" s="5"/>
      <c r="Q17" s="11">
        <v>-7786362200</v>
      </c>
    </row>
    <row r="18" spans="1:17" ht="18.75" x14ac:dyDescent="0.45">
      <c r="A18" s="2" t="s">
        <v>33</v>
      </c>
      <c r="C18" s="4">
        <v>3047152</v>
      </c>
      <c r="D18" s="5"/>
      <c r="E18" s="4">
        <v>28273970808</v>
      </c>
      <c r="F18" s="5"/>
      <c r="G18" s="4">
        <v>34803456396</v>
      </c>
      <c r="H18" s="5"/>
      <c r="I18" s="11">
        <v>-6529485588</v>
      </c>
      <c r="J18" s="5"/>
      <c r="K18" s="4">
        <v>3047152</v>
      </c>
      <c r="L18" s="5"/>
      <c r="M18" s="4">
        <v>28273970808</v>
      </c>
      <c r="N18" s="5"/>
      <c r="O18" s="4">
        <v>34803456396</v>
      </c>
      <c r="P18" s="5"/>
      <c r="Q18" s="11">
        <v>-6529485588</v>
      </c>
    </row>
    <row r="19" spans="1:17" ht="18.75" x14ac:dyDescent="0.45">
      <c r="A19" s="2" t="s">
        <v>21</v>
      </c>
      <c r="C19" s="4">
        <v>215684</v>
      </c>
      <c r="D19" s="5"/>
      <c r="E19" s="4">
        <v>9894057423</v>
      </c>
      <c r="F19" s="5"/>
      <c r="G19" s="4">
        <v>11903525764</v>
      </c>
      <c r="H19" s="5"/>
      <c r="I19" s="11">
        <v>-2009468341</v>
      </c>
      <c r="J19" s="5"/>
      <c r="K19" s="4">
        <v>215684</v>
      </c>
      <c r="L19" s="5"/>
      <c r="M19" s="4">
        <v>9894057423</v>
      </c>
      <c r="N19" s="5"/>
      <c r="O19" s="4">
        <v>11903525764</v>
      </c>
      <c r="P19" s="5"/>
      <c r="Q19" s="11">
        <v>-2009468341</v>
      </c>
    </row>
    <row r="20" spans="1:17" ht="18.75" thickBot="1" x14ac:dyDescent="0.45">
      <c r="C20" s="5"/>
      <c r="D20" s="5"/>
      <c r="E20" s="6">
        <f>SUM(E8:E19)</f>
        <v>744685791482</v>
      </c>
      <c r="F20" s="5"/>
      <c r="G20" s="6">
        <f>SUM(G8:G19)</f>
        <v>773362168734</v>
      </c>
      <c r="H20" s="5"/>
      <c r="I20" s="12">
        <f>SUM(I8:I19)</f>
        <v>-28676377252</v>
      </c>
      <c r="J20" s="5"/>
      <c r="K20" s="5"/>
      <c r="L20" s="5"/>
      <c r="M20" s="6">
        <f>SUM(M8:M19)</f>
        <v>744685791482</v>
      </c>
      <c r="N20" s="5"/>
      <c r="O20" s="6">
        <f>SUM(O8:O19)</f>
        <v>773362168734</v>
      </c>
      <c r="P20" s="5"/>
      <c r="Q20" s="12">
        <f>SUM(Q8:Q19)</f>
        <v>-28676377252</v>
      </c>
    </row>
    <row r="21" spans="1:17" ht="18.75" thickTop="1" x14ac:dyDescent="0.4"/>
    <row r="22" spans="1:17" x14ac:dyDescent="0.4">
      <c r="M22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2"/>
  <sheetViews>
    <sheetView rightToLeft="1" view="pageBreakPreview" zoomScale="60" zoomScaleNormal="100" workbookViewId="0">
      <selection activeCell="K8" sqref="K8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4.855468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4.85546875" style="1" bestFit="1" customWidth="1"/>
    <col min="20" max="20" width="1" style="1" customWidth="1"/>
    <col min="21" max="21" width="15" style="5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7.75" x14ac:dyDescent="0.4">
      <c r="A3" s="16" t="s">
        <v>105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7.75" x14ac:dyDescent="0.4">
      <c r="A6" s="16" t="s">
        <v>3</v>
      </c>
      <c r="C6" s="16" t="s">
        <v>107</v>
      </c>
      <c r="D6" s="16" t="s">
        <v>107</v>
      </c>
      <c r="E6" s="16" t="s">
        <v>107</v>
      </c>
      <c r="F6" s="16" t="s">
        <v>107</v>
      </c>
      <c r="G6" s="16" t="s">
        <v>107</v>
      </c>
      <c r="H6" s="16" t="s">
        <v>107</v>
      </c>
      <c r="I6" s="16" t="s">
        <v>107</v>
      </c>
      <c r="J6" s="16" t="s">
        <v>107</v>
      </c>
      <c r="K6" s="16" t="s">
        <v>107</v>
      </c>
      <c r="M6" s="16" t="s">
        <v>108</v>
      </c>
      <c r="N6" s="16" t="s">
        <v>108</v>
      </c>
      <c r="O6" s="16" t="s">
        <v>108</v>
      </c>
      <c r="P6" s="16" t="s">
        <v>108</v>
      </c>
      <c r="Q6" s="16" t="s">
        <v>108</v>
      </c>
      <c r="R6" s="16" t="s">
        <v>108</v>
      </c>
      <c r="S6" s="16" t="s">
        <v>108</v>
      </c>
      <c r="T6" s="16" t="s">
        <v>108</v>
      </c>
      <c r="U6" s="16" t="s">
        <v>108</v>
      </c>
    </row>
    <row r="7" spans="1:21" ht="55.5" customHeight="1" x14ac:dyDescent="0.4">
      <c r="A7" s="16" t="s">
        <v>3</v>
      </c>
      <c r="C7" s="16" t="s">
        <v>120</v>
      </c>
      <c r="E7" s="16" t="s">
        <v>121</v>
      </c>
      <c r="G7" s="16" t="s">
        <v>122</v>
      </c>
      <c r="I7" s="16" t="s">
        <v>81</v>
      </c>
      <c r="K7" s="17" t="s">
        <v>145</v>
      </c>
      <c r="M7" s="16" t="s">
        <v>120</v>
      </c>
      <c r="O7" s="16" t="s">
        <v>121</v>
      </c>
      <c r="Q7" s="16" t="s">
        <v>122</v>
      </c>
      <c r="S7" s="16" t="s">
        <v>81</v>
      </c>
      <c r="U7" s="17" t="s">
        <v>145</v>
      </c>
    </row>
    <row r="8" spans="1:21" ht="18.75" x14ac:dyDescent="0.45">
      <c r="A8" s="2" t="s">
        <v>20</v>
      </c>
      <c r="C8" s="4">
        <v>0</v>
      </c>
      <c r="D8" s="5"/>
      <c r="E8" s="11">
        <v>0</v>
      </c>
      <c r="F8" s="11"/>
      <c r="G8" s="11">
        <v>-7063600218</v>
      </c>
      <c r="H8" s="11"/>
      <c r="I8" s="11">
        <v>-7063600218</v>
      </c>
      <c r="K8" s="7">
        <v>8.6E-3</v>
      </c>
      <c r="M8" s="4">
        <v>0</v>
      </c>
      <c r="N8" s="5"/>
      <c r="O8" s="11">
        <v>0</v>
      </c>
      <c r="P8" s="11"/>
      <c r="Q8" s="11">
        <v>-7063600218</v>
      </c>
      <c r="R8" s="11"/>
      <c r="S8" s="11">
        <v>-7063600218</v>
      </c>
      <c r="U8" s="7">
        <v>8.6E-3</v>
      </c>
    </row>
    <row r="9" spans="1:21" ht="18.75" x14ac:dyDescent="0.45">
      <c r="A9" s="2" t="s">
        <v>18</v>
      </c>
      <c r="C9" s="4">
        <v>0</v>
      </c>
      <c r="D9" s="5"/>
      <c r="E9" s="11">
        <v>-86315146110</v>
      </c>
      <c r="F9" s="11"/>
      <c r="G9" s="11">
        <v>-5767478099</v>
      </c>
      <c r="H9" s="11"/>
      <c r="I9" s="11">
        <v>-92082624209</v>
      </c>
      <c r="K9" s="7">
        <v>0.11269999999999999</v>
      </c>
      <c r="M9" s="4">
        <v>0</v>
      </c>
      <c r="N9" s="5"/>
      <c r="O9" s="11">
        <v>-86315146110</v>
      </c>
      <c r="P9" s="11"/>
      <c r="Q9" s="11">
        <v>-5767478099</v>
      </c>
      <c r="R9" s="11"/>
      <c r="S9" s="11">
        <v>-92082624209</v>
      </c>
      <c r="U9" s="7">
        <v>0.11269999999999999</v>
      </c>
    </row>
    <row r="10" spans="1:21" ht="18.75" x14ac:dyDescent="0.45">
      <c r="A10" s="2" t="s">
        <v>39</v>
      </c>
      <c r="C10" s="4">
        <v>0</v>
      </c>
      <c r="D10" s="5"/>
      <c r="E10" s="11">
        <v>-29368781816</v>
      </c>
      <c r="F10" s="11"/>
      <c r="G10" s="11">
        <v>-7092672785</v>
      </c>
      <c r="H10" s="11"/>
      <c r="I10" s="11">
        <v>-36461454601</v>
      </c>
      <c r="K10" s="7">
        <v>4.4600000000000001E-2</v>
      </c>
      <c r="M10" s="4">
        <v>0</v>
      </c>
      <c r="N10" s="5"/>
      <c r="O10" s="11">
        <v>-29368781816</v>
      </c>
      <c r="P10" s="11"/>
      <c r="Q10" s="11">
        <v>-7092672785</v>
      </c>
      <c r="R10" s="11"/>
      <c r="S10" s="11">
        <v>-36461454601</v>
      </c>
      <c r="U10" s="7">
        <v>4.4600000000000001E-2</v>
      </c>
    </row>
    <row r="11" spans="1:21" ht="18.75" x14ac:dyDescent="0.45">
      <c r="A11" s="2" t="s">
        <v>27</v>
      </c>
      <c r="C11" s="4">
        <v>0</v>
      </c>
      <c r="D11" s="5"/>
      <c r="E11" s="11">
        <v>0</v>
      </c>
      <c r="F11" s="11"/>
      <c r="G11" s="11">
        <v>-12922042218</v>
      </c>
      <c r="H11" s="11"/>
      <c r="I11" s="11">
        <v>-12922042218</v>
      </c>
      <c r="K11" s="7">
        <v>1.5800000000000002E-2</v>
      </c>
      <c r="M11" s="4">
        <v>0</v>
      </c>
      <c r="N11" s="5"/>
      <c r="O11" s="11">
        <v>0</v>
      </c>
      <c r="P11" s="11"/>
      <c r="Q11" s="11">
        <v>-12922042218</v>
      </c>
      <c r="R11" s="11"/>
      <c r="S11" s="11">
        <v>-12922042218</v>
      </c>
      <c r="U11" s="7">
        <v>1.5800000000000002E-2</v>
      </c>
    </row>
    <row r="12" spans="1:21" ht="18.75" x14ac:dyDescent="0.45">
      <c r="A12" s="2" t="s">
        <v>19</v>
      </c>
      <c r="C12" s="4">
        <v>0</v>
      </c>
      <c r="D12" s="5"/>
      <c r="E12" s="11">
        <v>0</v>
      </c>
      <c r="F12" s="11"/>
      <c r="G12" s="11">
        <v>5959334733</v>
      </c>
      <c r="H12" s="11"/>
      <c r="I12" s="11">
        <v>5959334733</v>
      </c>
      <c r="K12" s="7">
        <v>-7.3000000000000001E-3</v>
      </c>
      <c r="M12" s="4">
        <v>0</v>
      </c>
      <c r="N12" s="5"/>
      <c r="O12" s="11">
        <v>0</v>
      </c>
      <c r="P12" s="11"/>
      <c r="Q12" s="11">
        <v>5959334733</v>
      </c>
      <c r="R12" s="11"/>
      <c r="S12" s="11">
        <v>5959334733</v>
      </c>
      <c r="U12" s="7">
        <v>-7.3000000000000001E-3</v>
      </c>
    </row>
    <row r="13" spans="1:21" ht="18.75" x14ac:dyDescent="0.45">
      <c r="A13" s="2" t="s">
        <v>35</v>
      </c>
      <c r="C13" s="4">
        <v>0</v>
      </c>
      <c r="D13" s="5"/>
      <c r="E13" s="11">
        <v>1091249197</v>
      </c>
      <c r="F13" s="11"/>
      <c r="G13" s="11">
        <v>413007134</v>
      </c>
      <c r="H13" s="11"/>
      <c r="I13" s="11">
        <v>1504256331</v>
      </c>
      <c r="K13" s="7">
        <v>-1.8E-3</v>
      </c>
      <c r="M13" s="4">
        <v>0</v>
      </c>
      <c r="N13" s="5"/>
      <c r="O13" s="11">
        <v>1091249197</v>
      </c>
      <c r="P13" s="11"/>
      <c r="Q13" s="11">
        <v>413007134</v>
      </c>
      <c r="R13" s="11"/>
      <c r="S13" s="11">
        <v>1504256331</v>
      </c>
      <c r="U13" s="7">
        <v>-1.8E-3</v>
      </c>
    </row>
    <row r="14" spans="1:21" ht="18.75" x14ac:dyDescent="0.45">
      <c r="A14" s="2" t="s">
        <v>15</v>
      </c>
      <c r="C14" s="4">
        <v>0</v>
      </c>
      <c r="D14" s="5"/>
      <c r="E14" s="11">
        <v>0</v>
      </c>
      <c r="F14" s="11"/>
      <c r="G14" s="11">
        <v>10760015162</v>
      </c>
      <c r="H14" s="11"/>
      <c r="I14" s="11">
        <v>10760015162</v>
      </c>
      <c r="K14" s="7">
        <v>-1.32E-2</v>
      </c>
      <c r="M14" s="4">
        <v>0</v>
      </c>
      <c r="N14" s="5"/>
      <c r="O14" s="11">
        <v>0</v>
      </c>
      <c r="P14" s="11"/>
      <c r="Q14" s="11">
        <v>10760015162</v>
      </c>
      <c r="R14" s="11"/>
      <c r="S14" s="11">
        <v>10760015162</v>
      </c>
      <c r="U14" s="7">
        <v>-1.32E-2</v>
      </c>
    </row>
    <row r="15" spans="1:21" ht="18.75" x14ac:dyDescent="0.45">
      <c r="A15" s="2" t="s">
        <v>46</v>
      </c>
      <c r="C15" s="4">
        <v>0</v>
      </c>
      <c r="D15" s="5"/>
      <c r="E15" s="11">
        <v>0</v>
      </c>
      <c r="F15" s="11"/>
      <c r="G15" s="11">
        <v>2059076760</v>
      </c>
      <c r="H15" s="11"/>
      <c r="I15" s="11">
        <v>2059076760</v>
      </c>
      <c r="K15" s="7">
        <v>-2.5000000000000001E-3</v>
      </c>
      <c r="M15" s="4">
        <v>0</v>
      </c>
      <c r="N15" s="5"/>
      <c r="O15" s="11">
        <v>0</v>
      </c>
      <c r="P15" s="11"/>
      <c r="Q15" s="11">
        <v>2059076760</v>
      </c>
      <c r="R15" s="11"/>
      <c r="S15" s="11">
        <v>2059076760</v>
      </c>
      <c r="U15" s="7">
        <v>-2.5000000000000001E-3</v>
      </c>
    </row>
    <row r="16" spans="1:21" ht="18.75" x14ac:dyDescent="0.45">
      <c r="A16" s="2" t="s">
        <v>32</v>
      </c>
      <c r="C16" s="4">
        <v>0</v>
      </c>
      <c r="D16" s="5"/>
      <c r="E16" s="11">
        <v>-26267761842</v>
      </c>
      <c r="F16" s="11"/>
      <c r="G16" s="11">
        <v>1303298408</v>
      </c>
      <c r="H16" s="11"/>
      <c r="I16" s="11">
        <v>-24964463434</v>
      </c>
      <c r="K16" s="7">
        <v>3.0499999999999999E-2</v>
      </c>
      <c r="M16" s="4">
        <v>0</v>
      </c>
      <c r="N16" s="5"/>
      <c r="O16" s="11">
        <v>-26267761842</v>
      </c>
      <c r="P16" s="11"/>
      <c r="Q16" s="11">
        <v>1303298408</v>
      </c>
      <c r="R16" s="11"/>
      <c r="S16" s="11">
        <v>-24964463434</v>
      </c>
      <c r="U16" s="7">
        <v>3.0499999999999999E-2</v>
      </c>
    </row>
    <row r="17" spans="1:21" ht="18.75" x14ac:dyDescent="0.45">
      <c r="A17" s="2" t="s">
        <v>25</v>
      </c>
      <c r="C17" s="4">
        <v>0</v>
      </c>
      <c r="D17" s="5"/>
      <c r="E17" s="11">
        <v>-4622332503</v>
      </c>
      <c r="F17" s="11"/>
      <c r="G17" s="11">
        <v>-7786362200</v>
      </c>
      <c r="H17" s="11"/>
      <c r="I17" s="11">
        <v>-12408694703</v>
      </c>
      <c r="K17" s="7">
        <v>1.52E-2</v>
      </c>
      <c r="M17" s="4">
        <v>0</v>
      </c>
      <c r="N17" s="5"/>
      <c r="O17" s="11">
        <v>-4622332503</v>
      </c>
      <c r="P17" s="11"/>
      <c r="Q17" s="11">
        <v>-7786362200</v>
      </c>
      <c r="R17" s="11"/>
      <c r="S17" s="11">
        <v>-12408694703</v>
      </c>
      <c r="U17" s="7">
        <v>1.52E-2</v>
      </c>
    </row>
    <row r="18" spans="1:21" ht="18.75" x14ac:dyDescent="0.45">
      <c r="A18" s="2" t="s">
        <v>33</v>
      </c>
      <c r="C18" s="4">
        <v>0</v>
      </c>
      <c r="D18" s="5"/>
      <c r="E18" s="11">
        <v>-42125176857</v>
      </c>
      <c r="F18" s="11"/>
      <c r="G18" s="11">
        <v>-6529485588</v>
      </c>
      <c r="H18" s="11"/>
      <c r="I18" s="11">
        <v>-48654662445</v>
      </c>
      <c r="K18" s="7">
        <v>5.9499999999999997E-2</v>
      </c>
      <c r="M18" s="4">
        <v>0</v>
      </c>
      <c r="N18" s="5"/>
      <c r="O18" s="11">
        <v>-42125176857</v>
      </c>
      <c r="P18" s="11"/>
      <c r="Q18" s="11">
        <v>-6529485588</v>
      </c>
      <c r="R18" s="11"/>
      <c r="S18" s="11">
        <v>-48654662445</v>
      </c>
      <c r="U18" s="7">
        <v>5.9499999999999997E-2</v>
      </c>
    </row>
    <row r="19" spans="1:21" ht="18.75" x14ac:dyDescent="0.45">
      <c r="A19" s="2" t="s">
        <v>21</v>
      </c>
      <c r="C19" s="4">
        <v>0</v>
      </c>
      <c r="D19" s="5"/>
      <c r="E19" s="11">
        <v>0</v>
      </c>
      <c r="F19" s="11"/>
      <c r="G19" s="11">
        <v>-2009468341</v>
      </c>
      <c r="H19" s="11"/>
      <c r="I19" s="11">
        <v>-2009468341</v>
      </c>
      <c r="K19" s="7">
        <v>2.5000000000000001E-3</v>
      </c>
      <c r="M19" s="4">
        <v>0</v>
      </c>
      <c r="N19" s="5"/>
      <c r="O19" s="11">
        <v>0</v>
      </c>
      <c r="P19" s="11"/>
      <c r="Q19" s="11">
        <v>-2009468341</v>
      </c>
      <c r="R19" s="11"/>
      <c r="S19" s="11">
        <v>-2009468341</v>
      </c>
      <c r="U19" s="7">
        <v>2.5000000000000001E-3</v>
      </c>
    </row>
    <row r="20" spans="1:21" ht="18.75" x14ac:dyDescent="0.45">
      <c r="A20" s="2" t="s">
        <v>42</v>
      </c>
      <c r="C20" s="4">
        <v>9304894630</v>
      </c>
      <c r="D20" s="5"/>
      <c r="E20" s="11">
        <v>-50845657500</v>
      </c>
      <c r="F20" s="11"/>
      <c r="G20" s="11">
        <v>0</v>
      </c>
      <c r="H20" s="11"/>
      <c r="I20" s="11">
        <v>-41540762870</v>
      </c>
      <c r="K20" s="7">
        <v>5.0799999999999998E-2</v>
      </c>
      <c r="M20" s="4">
        <v>9304894630</v>
      </c>
      <c r="N20" s="5"/>
      <c r="O20" s="11">
        <v>-50845657500</v>
      </c>
      <c r="P20" s="11"/>
      <c r="Q20" s="11">
        <v>0</v>
      </c>
      <c r="R20" s="11"/>
      <c r="S20" s="11">
        <v>-41540762870</v>
      </c>
      <c r="U20" s="7">
        <v>5.0799999999999998E-2</v>
      </c>
    </row>
    <row r="21" spans="1:21" ht="18.75" x14ac:dyDescent="0.45">
      <c r="A21" s="2" t="s">
        <v>30</v>
      </c>
      <c r="C21" s="4">
        <v>0</v>
      </c>
      <c r="D21" s="5"/>
      <c r="E21" s="11">
        <v>-3993553727</v>
      </c>
      <c r="F21" s="11"/>
      <c r="G21" s="11">
        <v>0</v>
      </c>
      <c r="H21" s="11"/>
      <c r="I21" s="11">
        <v>-3993553727</v>
      </c>
      <c r="K21" s="7">
        <v>4.8999999999999998E-3</v>
      </c>
      <c r="M21" s="4">
        <v>0</v>
      </c>
      <c r="N21" s="5"/>
      <c r="O21" s="11">
        <v>-3993553727</v>
      </c>
      <c r="P21" s="11"/>
      <c r="Q21" s="11">
        <v>0</v>
      </c>
      <c r="R21" s="11"/>
      <c r="S21" s="11">
        <v>-3993553727</v>
      </c>
      <c r="U21" s="7">
        <v>4.8999999999999998E-3</v>
      </c>
    </row>
    <row r="22" spans="1:21" ht="18.75" x14ac:dyDescent="0.45">
      <c r="A22" s="2" t="s">
        <v>50</v>
      </c>
      <c r="C22" s="4">
        <v>0</v>
      </c>
      <c r="D22" s="5"/>
      <c r="E22" s="11">
        <v>-2157391443</v>
      </c>
      <c r="F22" s="11"/>
      <c r="G22" s="11">
        <v>0</v>
      </c>
      <c r="H22" s="11"/>
      <c r="I22" s="11">
        <v>-2157391443</v>
      </c>
      <c r="K22" s="7">
        <v>2.5999999999999999E-3</v>
      </c>
      <c r="M22" s="4">
        <v>0</v>
      </c>
      <c r="N22" s="5"/>
      <c r="O22" s="11">
        <v>-2157391443</v>
      </c>
      <c r="P22" s="11"/>
      <c r="Q22" s="11">
        <v>0</v>
      </c>
      <c r="R22" s="11"/>
      <c r="S22" s="11">
        <v>-2157391443</v>
      </c>
      <c r="U22" s="7">
        <v>2.5999999999999999E-3</v>
      </c>
    </row>
    <row r="23" spans="1:21" ht="18.75" x14ac:dyDescent="0.45">
      <c r="A23" s="2" t="s">
        <v>44</v>
      </c>
      <c r="C23" s="4">
        <v>0</v>
      </c>
      <c r="D23" s="5"/>
      <c r="E23" s="11">
        <v>-17458122335</v>
      </c>
      <c r="F23" s="11"/>
      <c r="G23" s="11">
        <v>0</v>
      </c>
      <c r="H23" s="11"/>
      <c r="I23" s="11">
        <v>-17458122335</v>
      </c>
      <c r="K23" s="7">
        <v>2.1399999999999999E-2</v>
      </c>
      <c r="M23" s="4">
        <v>0</v>
      </c>
      <c r="N23" s="5"/>
      <c r="O23" s="11">
        <v>-17458122335</v>
      </c>
      <c r="P23" s="11"/>
      <c r="Q23" s="11">
        <v>0</v>
      </c>
      <c r="R23" s="11"/>
      <c r="S23" s="11">
        <v>-17458122335</v>
      </c>
      <c r="U23" s="7">
        <v>2.1399999999999999E-2</v>
      </c>
    </row>
    <row r="24" spans="1:21" ht="18.75" x14ac:dyDescent="0.45">
      <c r="A24" s="2" t="s">
        <v>23</v>
      </c>
      <c r="C24" s="4">
        <v>0</v>
      </c>
      <c r="D24" s="5"/>
      <c r="E24" s="11">
        <v>-18429577415</v>
      </c>
      <c r="F24" s="11"/>
      <c r="G24" s="11">
        <v>0</v>
      </c>
      <c r="H24" s="11"/>
      <c r="I24" s="11">
        <v>-18429577415</v>
      </c>
      <c r="K24" s="7">
        <v>2.2599999999999999E-2</v>
      </c>
      <c r="M24" s="4">
        <v>0</v>
      </c>
      <c r="N24" s="5"/>
      <c r="O24" s="11">
        <v>-18429577415</v>
      </c>
      <c r="P24" s="11"/>
      <c r="Q24" s="11">
        <v>0</v>
      </c>
      <c r="R24" s="11"/>
      <c r="S24" s="11">
        <v>-18429577415</v>
      </c>
      <c r="U24" s="7">
        <v>2.2599999999999999E-2</v>
      </c>
    </row>
    <row r="25" spans="1:21" ht="18.75" x14ac:dyDescent="0.45">
      <c r="A25" s="2" t="s">
        <v>22</v>
      </c>
      <c r="C25" s="4">
        <v>0</v>
      </c>
      <c r="D25" s="5"/>
      <c r="E25" s="11">
        <v>-18884464875</v>
      </c>
      <c r="F25" s="11"/>
      <c r="G25" s="11">
        <v>0</v>
      </c>
      <c r="H25" s="11"/>
      <c r="I25" s="11">
        <v>-18884464875</v>
      </c>
      <c r="K25" s="7">
        <v>2.3099999999999999E-2</v>
      </c>
      <c r="M25" s="4">
        <v>0</v>
      </c>
      <c r="N25" s="5"/>
      <c r="O25" s="11">
        <v>-18884464875</v>
      </c>
      <c r="P25" s="11"/>
      <c r="Q25" s="11">
        <v>0</v>
      </c>
      <c r="R25" s="11"/>
      <c r="S25" s="11">
        <v>-18884464875</v>
      </c>
      <c r="U25" s="7">
        <v>2.3099999999999999E-2</v>
      </c>
    </row>
    <row r="26" spans="1:21" ht="18.75" x14ac:dyDescent="0.45">
      <c r="A26" s="2" t="s">
        <v>28</v>
      </c>
      <c r="C26" s="4">
        <v>0</v>
      </c>
      <c r="D26" s="5"/>
      <c r="E26" s="11">
        <v>-11939889196</v>
      </c>
      <c r="F26" s="11"/>
      <c r="G26" s="11">
        <v>0</v>
      </c>
      <c r="H26" s="11"/>
      <c r="I26" s="11">
        <v>-11939889196</v>
      </c>
      <c r="K26" s="7">
        <v>1.46E-2</v>
      </c>
      <c r="M26" s="4">
        <v>0</v>
      </c>
      <c r="N26" s="5"/>
      <c r="O26" s="11">
        <v>-11939889196</v>
      </c>
      <c r="P26" s="11"/>
      <c r="Q26" s="11">
        <v>0</v>
      </c>
      <c r="R26" s="11"/>
      <c r="S26" s="11">
        <v>-11939889196</v>
      </c>
      <c r="U26" s="7">
        <v>1.46E-2</v>
      </c>
    </row>
    <row r="27" spans="1:21" ht="18.75" x14ac:dyDescent="0.45">
      <c r="A27" s="2" t="s">
        <v>24</v>
      </c>
      <c r="C27" s="4">
        <v>0</v>
      </c>
      <c r="D27" s="5"/>
      <c r="E27" s="11">
        <v>-13202291839</v>
      </c>
      <c r="F27" s="11"/>
      <c r="G27" s="11">
        <v>0</v>
      </c>
      <c r="H27" s="11"/>
      <c r="I27" s="11">
        <v>-13202291839</v>
      </c>
      <c r="K27" s="7">
        <v>1.6199999999999999E-2</v>
      </c>
      <c r="M27" s="4">
        <v>0</v>
      </c>
      <c r="N27" s="5"/>
      <c r="O27" s="11">
        <v>-13202291839</v>
      </c>
      <c r="P27" s="11"/>
      <c r="Q27" s="11">
        <v>0</v>
      </c>
      <c r="R27" s="11"/>
      <c r="S27" s="11">
        <v>-13202291839</v>
      </c>
      <c r="U27" s="7">
        <v>1.6199999999999999E-2</v>
      </c>
    </row>
    <row r="28" spans="1:21" ht="18.75" x14ac:dyDescent="0.45">
      <c r="A28" s="2" t="s">
        <v>31</v>
      </c>
      <c r="C28" s="4">
        <v>0</v>
      </c>
      <c r="D28" s="5"/>
      <c r="E28" s="11">
        <v>41644228</v>
      </c>
      <c r="F28" s="11"/>
      <c r="G28" s="11">
        <v>0</v>
      </c>
      <c r="H28" s="11"/>
      <c r="I28" s="11">
        <v>41644228</v>
      </c>
      <c r="K28" s="7">
        <v>-1E-4</v>
      </c>
      <c r="M28" s="4">
        <v>0</v>
      </c>
      <c r="N28" s="5"/>
      <c r="O28" s="11">
        <v>41644228</v>
      </c>
      <c r="P28" s="11"/>
      <c r="Q28" s="11">
        <v>0</v>
      </c>
      <c r="R28" s="11"/>
      <c r="S28" s="11">
        <v>41644228</v>
      </c>
      <c r="U28" s="7">
        <v>-1E-4</v>
      </c>
    </row>
    <row r="29" spans="1:21" ht="18.75" x14ac:dyDescent="0.45">
      <c r="A29" s="2" t="s">
        <v>26</v>
      </c>
      <c r="C29" s="4">
        <v>0</v>
      </c>
      <c r="D29" s="5"/>
      <c r="E29" s="11">
        <v>-18020038995</v>
      </c>
      <c r="F29" s="11"/>
      <c r="G29" s="11">
        <v>0</v>
      </c>
      <c r="H29" s="11"/>
      <c r="I29" s="11">
        <v>-18020038995</v>
      </c>
      <c r="K29" s="7">
        <v>2.2100000000000002E-2</v>
      </c>
      <c r="M29" s="4">
        <v>0</v>
      </c>
      <c r="N29" s="5"/>
      <c r="O29" s="11">
        <v>-18020038995</v>
      </c>
      <c r="P29" s="11"/>
      <c r="Q29" s="11">
        <v>0</v>
      </c>
      <c r="R29" s="11"/>
      <c r="S29" s="11">
        <v>-18020038995</v>
      </c>
      <c r="U29" s="7">
        <v>2.2100000000000002E-2</v>
      </c>
    </row>
    <row r="30" spans="1:21" ht="18.75" x14ac:dyDescent="0.45">
      <c r="A30" s="2" t="s">
        <v>54</v>
      </c>
      <c r="C30" s="4">
        <v>0</v>
      </c>
      <c r="D30" s="5"/>
      <c r="E30" s="11">
        <v>-21777915146</v>
      </c>
      <c r="F30" s="11"/>
      <c r="G30" s="11">
        <v>0</v>
      </c>
      <c r="H30" s="11"/>
      <c r="I30" s="11">
        <v>-21777915146</v>
      </c>
      <c r="K30" s="7">
        <v>2.6599999999999999E-2</v>
      </c>
      <c r="M30" s="4">
        <v>0</v>
      </c>
      <c r="N30" s="5"/>
      <c r="O30" s="11">
        <v>-21777915146</v>
      </c>
      <c r="P30" s="11"/>
      <c r="Q30" s="11">
        <v>0</v>
      </c>
      <c r="R30" s="11"/>
      <c r="S30" s="11">
        <v>-21777915146</v>
      </c>
      <c r="U30" s="7">
        <v>2.6599999999999999E-2</v>
      </c>
    </row>
    <row r="31" spans="1:21" ht="18.75" x14ac:dyDescent="0.45">
      <c r="A31" s="2" t="s">
        <v>45</v>
      </c>
      <c r="C31" s="4">
        <v>0</v>
      </c>
      <c r="D31" s="5"/>
      <c r="E31" s="11">
        <v>19012995</v>
      </c>
      <c r="F31" s="11"/>
      <c r="G31" s="11">
        <v>0</v>
      </c>
      <c r="H31" s="11"/>
      <c r="I31" s="11">
        <v>19012995</v>
      </c>
      <c r="K31" s="7">
        <v>0</v>
      </c>
      <c r="M31" s="4">
        <v>0</v>
      </c>
      <c r="N31" s="5"/>
      <c r="O31" s="11">
        <v>19012995</v>
      </c>
      <c r="P31" s="11"/>
      <c r="Q31" s="11">
        <v>0</v>
      </c>
      <c r="R31" s="11"/>
      <c r="S31" s="11">
        <v>19012995</v>
      </c>
      <c r="U31" s="7">
        <v>0</v>
      </c>
    </row>
    <row r="32" spans="1:21" ht="18.75" x14ac:dyDescent="0.45">
      <c r="A32" s="2" t="s">
        <v>52</v>
      </c>
      <c r="C32" s="4">
        <v>0</v>
      </c>
      <c r="D32" s="5"/>
      <c r="E32" s="11">
        <v>34736566</v>
      </c>
      <c r="F32" s="11"/>
      <c r="G32" s="11">
        <v>0</v>
      </c>
      <c r="H32" s="11"/>
      <c r="I32" s="11">
        <v>34736566</v>
      </c>
      <c r="K32" s="7">
        <v>0</v>
      </c>
      <c r="M32" s="4">
        <v>0</v>
      </c>
      <c r="N32" s="5"/>
      <c r="O32" s="11">
        <v>34736566</v>
      </c>
      <c r="P32" s="11"/>
      <c r="Q32" s="11">
        <v>0</v>
      </c>
      <c r="R32" s="11"/>
      <c r="S32" s="11">
        <v>34736566</v>
      </c>
      <c r="U32" s="7">
        <v>0</v>
      </c>
    </row>
    <row r="33" spans="1:21" ht="18.75" x14ac:dyDescent="0.45">
      <c r="A33" s="2" t="s">
        <v>53</v>
      </c>
      <c r="C33" s="4">
        <v>0</v>
      </c>
      <c r="D33" s="5"/>
      <c r="E33" s="11">
        <v>-59500000</v>
      </c>
      <c r="F33" s="11"/>
      <c r="G33" s="11">
        <v>0</v>
      </c>
      <c r="H33" s="11"/>
      <c r="I33" s="11">
        <v>-59500000</v>
      </c>
      <c r="K33" s="7">
        <v>1E-4</v>
      </c>
      <c r="M33" s="4">
        <v>0</v>
      </c>
      <c r="N33" s="5"/>
      <c r="O33" s="11">
        <v>-59500000</v>
      </c>
      <c r="P33" s="11"/>
      <c r="Q33" s="11">
        <v>0</v>
      </c>
      <c r="R33" s="11"/>
      <c r="S33" s="11">
        <v>-59500000</v>
      </c>
      <c r="U33" s="7">
        <v>1E-4</v>
      </c>
    </row>
    <row r="34" spans="1:21" ht="18.75" x14ac:dyDescent="0.45">
      <c r="A34" s="2" t="s">
        <v>37</v>
      </c>
      <c r="C34" s="4">
        <v>0</v>
      </c>
      <c r="D34" s="5"/>
      <c r="E34" s="11">
        <v>-4423503492</v>
      </c>
      <c r="F34" s="11"/>
      <c r="G34" s="11">
        <v>0</v>
      </c>
      <c r="H34" s="11"/>
      <c r="I34" s="11">
        <v>-4423503492</v>
      </c>
      <c r="K34" s="7">
        <v>5.4000000000000003E-3</v>
      </c>
      <c r="M34" s="4">
        <v>0</v>
      </c>
      <c r="N34" s="5"/>
      <c r="O34" s="11">
        <v>-4423503492</v>
      </c>
      <c r="P34" s="11"/>
      <c r="Q34" s="11">
        <v>0</v>
      </c>
      <c r="R34" s="11"/>
      <c r="S34" s="11">
        <v>-4423503492</v>
      </c>
      <c r="U34" s="7">
        <v>5.4000000000000003E-3</v>
      </c>
    </row>
    <row r="35" spans="1:21" ht="18.75" x14ac:dyDescent="0.45">
      <c r="A35" s="2" t="s">
        <v>36</v>
      </c>
      <c r="C35" s="4">
        <v>0</v>
      </c>
      <c r="D35" s="5"/>
      <c r="E35" s="11">
        <v>-62375935452</v>
      </c>
      <c r="F35" s="11"/>
      <c r="G35" s="11">
        <v>0</v>
      </c>
      <c r="H35" s="11"/>
      <c r="I35" s="11">
        <v>-62375935452</v>
      </c>
      <c r="K35" s="7">
        <v>7.6300000000000007E-2</v>
      </c>
      <c r="M35" s="4">
        <v>0</v>
      </c>
      <c r="N35" s="5"/>
      <c r="O35" s="11">
        <v>-62375935452</v>
      </c>
      <c r="P35" s="11"/>
      <c r="Q35" s="11">
        <v>0</v>
      </c>
      <c r="R35" s="11"/>
      <c r="S35" s="11">
        <v>-62375935452</v>
      </c>
      <c r="U35" s="7">
        <v>7.6300000000000007E-2</v>
      </c>
    </row>
    <row r="36" spans="1:21" ht="18.75" x14ac:dyDescent="0.45">
      <c r="A36" s="2" t="s">
        <v>38</v>
      </c>
      <c r="C36" s="4">
        <v>0</v>
      </c>
      <c r="D36" s="5"/>
      <c r="E36" s="11">
        <v>-27392041800</v>
      </c>
      <c r="F36" s="11"/>
      <c r="G36" s="11">
        <v>0</v>
      </c>
      <c r="H36" s="11"/>
      <c r="I36" s="11">
        <v>-27392041800</v>
      </c>
      <c r="K36" s="7">
        <v>3.3500000000000002E-2</v>
      </c>
      <c r="M36" s="4">
        <v>0</v>
      </c>
      <c r="N36" s="5"/>
      <c r="O36" s="11">
        <v>-27392041800</v>
      </c>
      <c r="P36" s="11"/>
      <c r="Q36" s="11">
        <v>0</v>
      </c>
      <c r="R36" s="11"/>
      <c r="S36" s="11">
        <v>-27392041800</v>
      </c>
      <c r="U36" s="7">
        <v>3.3500000000000002E-2</v>
      </c>
    </row>
    <row r="37" spans="1:21" ht="18.75" x14ac:dyDescent="0.45">
      <c r="A37" s="2" t="s">
        <v>48</v>
      </c>
      <c r="C37" s="4">
        <v>0</v>
      </c>
      <c r="D37" s="5"/>
      <c r="E37" s="11">
        <v>-120169906913</v>
      </c>
      <c r="F37" s="11"/>
      <c r="G37" s="11">
        <v>0</v>
      </c>
      <c r="H37" s="11"/>
      <c r="I37" s="11">
        <v>-120169906913</v>
      </c>
      <c r="K37" s="7">
        <v>0.14710000000000001</v>
      </c>
      <c r="M37" s="4">
        <v>0</v>
      </c>
      <c r="N37" s="5"/>
      <c r="O37" s="11">
        <v>-120169906913</v>
      </c>
      <c r="P37" s="11"/>
      <c r="Q37" s="11">
        <v>0</v>
      </c>
      <c r="R37" s="11"/>
      <c r="S37" s="11">
        <v>-120169906913</v>
      </c>
      <c r="U37" s="7">
        <v>0.14710000000000001</v>
      </c>
    </row>
    <row r="38" spans="1:21" ht="18.75" x14ac:dyDescent="0.45">
      <c r="A38" s="2" t="s">
        <v>41</v>
      </c>
      <c r="C38" s="4">
        <v>0</v>
      </c>
      <c r="D38" s="5"/>
      <c r="E38" s="11">
        <v>-14648959586</v>
      </c>
      <c r="F38" s="11"/>
      <c r="G38" s="11">
        <v>0</v>
      </c>
      <c r="H38" s="11"/>
      <c r="I38" s="11">
        <v>-14648959586</v>
      </c>
      <c r="K38" s="7">
        <v>1.7899999999999999E-2</v>
      </c>
      <c r="M38" s="4">
        <v>0</v>
      </c>
      <c r="N38" s="5"/>
      <c r="O38" s="11">
        <v>-14648959586</v>
      </c>
      <c r="P38" s="11"/>
      <c r="Q38" s="11">
        <v>0</v>
      </c>
      <c r="R38" s="11"/>
      <c r="S38" s="11">
        <v>-14648959586</v>
      </c>
      <c r="U38" s="7">
        <v>1.7899999999999999E-2</v>
      </c>
    </row>
    <row r="39" spans="1:21" ht="18.75" x14ac:dyDescent="0.45">
      <c r="A39" s="2" t="s">
        <v>49</v>
      </c>
      <c r="C39" s="4">
        <v>0</v>
      </c>
      <c r="D39" s="5"/>
      <c r="E39" s="11">
        <v>-22168309050</v>
      </c>
      <c r="F39" s="11"/>
      <c r="G39" s="11">
        <v>0</v>
      </c>
      <c r="H39" s="11"/>
      <c r="I39" s="11">
        <v>-22168309050</v>
      </c>
      <c r="K39" s="7">
        <v>2.7099999999999999E-2</v>
      </c>
      <c r="M39" s="4">
        <v>0</v>
      </c>
      <c r="N39" s="5"/>
      <c r="O39" s="11">
        <v>-22168309050</v>
      </c>
      <c r="P39" s="11"/>
      <c r="Q39" s="11">
        <v>0</v>
      </c>
      <c r="R39" s="11"/>
      <c r="S39" s="11">
        <v>-22168309050</v>
      </c>
      <c r="U39" s="7">
        <v>2.7099999999999999E-2</v>
      </c>
    </row>
    <row r="40" spans="1:21" ht="18.75" x14ac:dyDescent="0.45">
      <c r="A40" s="2" t="s">
        <v>34</v>
      </c>
      <c r="C40" s="4">
        <v>0</v>
      </c>
      <c r="D40" s="5"/>
      <c r="E40" s="11">
        <v>-20513215800</v>
      </c>
      <c r="F40" s="11"/>
      <c r="G40" s="11">
        <v>0</v>
      </c>
      <c r="H40" s="11"/>
      <c r="I40" s="11">
        <v>-20513215800</v>
      </c>
      <c r="K40" s="7">
        <v>2.5100000000000001E-2</v>
      </c>
      <c r="M40" s="4">
        <v>0</v>
      </c>
      <c r="N40" s="5"/>
      <c r="O40" s="11">
        <v>-20513215800</v>
      </c>
      <c r="P40" s="11"/>
      <c r="Q40" s="11">
        <v>0</v>
      </c>
      <c r="R40" s="11"/>
      <c r="S40" s="11">
        <v>-20513215800</v>
      </c>
      <c r="U40" s="7">
        <v>2.5100000000000001E-2</v>
      </c>
    </row>
    <row r="41" spans="1:21" ht="18.75" x14ac:dyDescent="0.45">
      <c r="A41" s="2" t="s">
        <v>29</v>
      </c>
      <c r="C41" s="4">
        <v>0</v>
      </c>
      <c r="D41" s="5"/>
      <c r="E41" s="11">
        <v>-719704098</v>
      </c>
      <c r="F41" s="11"/>
      <c r="G41" s="11">
        <v>0</v>
      </c>
      <c r="H41" s="11"/>
      <c r="I41" s="11">
        <v>-719704098</v>
      </c>
      <c r="K41" s="7">
        <v>8.9999999999999998E-4</v>
      </c>
      <c r="M41" s="4">
        <v>0</v>
      </c>
      <c r="N41" s="5"/>
      <c r="O41" s="11">
        <v>-719704098</v>
      </c>
      <c r="P41" s="11"/>
      <c r="Q41" s="11">
        <v>0</v>
      </c>
      <c r="R41" s="11"/>
      <c r="S41" s="11">
        <v>-719704098</v>
      </c>
      <c r="U41" s="7">
        <v>8.9999999999999998E-4</v>
      </c>
    </row>
    <row r="42" spans="1:21" ht="18.75" x14ac:dyDescent="0.45">
      <c r="A42" s="2" t="s">
        <v>47</v>
      </c>
      <c r="C42" s="4">
        <v>0</v>
      </c>
      <c r="D42" s="5"/>
      <c r="E42" s="11">
        <v>-5048306443</v>
      </c>
      <c r="F42" s="11"/>
      <c r="G42" s="11">
        <v>0</v>
      </c>
      <c r="H42" s="11"/>
      <c r="I42" s="11">
        <v>-5048306443</v>
      </c>
      <c r="K42" s="7">
        <v>6.1999999999999998E-3</v>
      </c>
      <c r="M42" s="4">
        <v>0</v>
      </c>
      <c r="N42" s="5"/>
      <c r="O42" s="11">
        <v>-5048306443</v>
      </c>
      <c r="P42" s="11"/>
      <c r="Q42" s="11">
        <v>0</v>
      </c>
      <c r="R42" s="11"/>
      <c r="S42" s="11">
        <v>-5048306443</v>
      </c>
      <c r="U42" s="7">
        <v>6.1999999999999998E-3</v>
      </c>
    </row>
    <row r="43" spans="1:21" ht="18.75" x14ac:dyDescent="0.45">
      <c r="A43" s="2" t="s">
        <v>16</v>
      </c>
      <c r="C43" s="4">
        <v>0</v>
      </c>
      <c r="D43" s="5"/>
      <c r="E43" s="11">
        <v>-4393701000</v>
      </c>
      <c r="F43" s="11"/>
      <c r="G43" s="11">
        <v>0</v>
      </c>
      <c r="H43" s="11"/>
      <c r="I43" s="11">
        <v>-4393701000</v>
      </c>
      <c r="K43" s="7">
        <v>5.4000000000000003E-3</v>
      </c>
      <c r="M43" s="4">
        <v>0</v>
      </c>
      <c r="N43" s="5"/>
      <c r="O43" s="11">
        <v>-4393701000</v>
      </c>
      <c r="P43" s="11"/>
      <c r="Q43" s="11">
        <v>0</v>
      </c>
      <c r="R43" s="11"/>
      <c r="S43" s="11">
        <v>-4393701000</v>
      </c>
      <c r="U43" s="7">
        <v>5.4000000000000003E-3</v>
      </c>
    </row>
    <row r="44" spans="1:21" ht="18.75" x14ac:dyDescent="0.45">
      <c r="A44" s="2" t="s">
        <v>40</v>
      </c>
      <c r="C44" s="4">
        <v>0</v>
      </c>
      <c r="D44" s="5"/>
      <c r="E44" s="11">
        <v>-94741304107</v>
      </c>
      <c r="F44" s="11"/>
      <c r="G44" s="11">
        <v>0</v>
      </c>
      <c r="H44" s="11"/>
      <c r="I44" s="11">
        <v>-94741304107</v>
      </c>
      <c r="K44" s="7">
        <v>0.1159</v>
      </c>
      <c r="M44" s="4">
        <v>0</v>
      </c>
      <c r="N44" s="5"/>
      <c r="O44" s="11">
        <v>-94741304107</v>
      </c>
      <c r="P44" s="11"/>
      <c r="Q44" s="11">
        <v>0</v>
      </c>
      <c r="R44" s="11"/>
      <c r="S44" s="11">
        <v>-94741304107</v>
      </c>
      <c r="U44" s="7">
        <v>0.1159</v>
      </c>
    </row>
    <row r="45" spans="1:21" ht="18.75" x14ac:dyDescent="0.45">
      <c r="A45" s="2" t="s">
        <v>17</v>
      </c>
      <c r="C45" s="4">
        <v>0</v>
      </c>
      <c r="D45" s="5"/>
      <c r="E45" s="11">
        <v>-38777128699</v>
      </c>
      <c r="F45" s="11"/>
      <c r="G45" s="11">
        <v>0</v>
      </c>
      <c r="H45" s="11"/>
      <c r="I45" s="11">
        <v>-38777128699</v>
      </c>
      <c r="K45" s="7">
        <v>4.7500000000000001E-2</v>
      </c>
      <c r="M45" s="4">
        <v>0</v>
      </c>
      <c r="N45" s="5"/>
      <c r="O45" s="11">
        <v>-38777128699</v>
      </c>
      <c r="P45" s="11"/>
      <c r="Q45" s="11">
        <v>0</v>
      </c>
      <c r="R45" s="11"/>
      <c r="S45" s="11">
        <v>-38777128699</v>
      </c>
      <c r="U45" s="7">
        <v>4.7500000000000001E-2</v>
      </c>
    </row>
    <row r="46" spans="1:21" ht="18.75" x14ac:dyDescent="0.45">
      <c r="A46" s="2" t="s">
        <v>51</v>
      </c>
      <c r="C46" s="4">
        <v>0</v>
      </c>
      <c r="D46" s="5"/>
      <c r="E46" s="11">
        <v>-17725477866</v>
      </c>
      <c r="F46" s="11"/>
      <c r="G46" s="11">
        <v>0</v>
      </c>
      <c r="H46" s="11"/>
      <c r="I46" s="11">
        <v>-17725477866</v>
      </c>
      <c r="K46" s="7">
        <v>2.1700000000000001E-2</v>
      </c>
      <c r="M46" s="4">
        <v>0</v>
      </c>
      <c r="N46" s="5"/>
      <c r="O46" s="11">
        <v>-17725477866</v>
      </c>
      <c r="P46" s="11"/>
      <c r="Q46" s="11">
        <v>0</v>
      </c>
      <c r="R46" s="11"/>
      <c r="S46" s="11">
        <f>M46+O46+Q46</f>
        <v>-17725477866</v>
      </c>
      <c r="U46" s="7">
        <v>2.1700000000000001E-2</v>
      </c>
    </row>
    <row r="47" spans="1:21" ht="18.75" x14ac:dyDescent="0.45">
      <c r="A47" s="2" t="s">
        <v>43</v>
      </c>
      <c r="C47" s="4">
        <v>0</v>
      </c>
      <c r="D47" s="5"/>
      <c r="E47" s="11">
        <v>-5324211373</v>
      </c>
      <c r="F47" s="11"/>
      <c r="G47" s="11">
        <v>0</v>
      </c>
      <c r="H47" s="11"/>
      <c r="I47" s="11">
        <v>-5324211373</v>
      </c>
      <c r="K47" s="7">
        <v>6.4999999999999997E-3</v>
      </c>
      <c r="M47" s="4">
        <v>0</v>
      </c>
      <c r="N47" s="5"/>
      <c r="O47" s="11">
        <f>-5324211373-16</f>
        <v>-5324211389</v>
      </c>
      <c r="P47" s="11"/>
      <c r="Q47" s="11">
        <v>0</v>
      </c>
      <c r="R47" s="11"/>
      <c r="S47" s="11">
        <f>M47+O47+Q47</f>
        <v>-5324211389</v>
      </c>
      <c r="U47" s="7">
        <v>6.4999999999999997E-3</v>
      </c>
    </row>
    <row r="48" spans="1:21" ht="18.75" thickBot="1" x14ac:dyDescent="0.45">
      <c r="C48" s="6">
        <f>SUM(C8:C47)</f>
        <v>9304894630</v>
      </c>
      <c r="D48" s="5"/>
      <c r="E48" s="12">
        <f>SUM(E8:E47)</f>
        <v>-802702664292</v>
      </c>
      <c r="F48" s="11"/>
      <c r="G48" s="12">
        <f>SUM(G8:G47)</f>
        <v>-28676377252</v>
      </c>
      <c r="H48" s="11"/>
      <c r="I48" s="12">
        <f>SUM(I8:I47)</f>
        <v>-822074146914</v>
      </c>
      <c r="M48" s="6">
        <f>SUM(M8:M47)</f>
        <v>9304894630</v>
      </c>
      <c r="N48" s="5"/>
      <c r="O48" s="12">
        <f>SUM(O8:O47)</f>
        <v>-802702664308</v>
      </c>
      <c r="P48" s="11"/>
      <c r="Q48" s="12">
        <f>SUM(Q8:Q47)</f>
        <v>-28676377252</v>
      </c>
      <c r="R48" s="11"/>
      <c r="S48" s="12">
        <f>SUM(S8:S47)</f>
        <v>-822074146930</v>
      </c>
    </row>
    <row r="49" spans="15:15" ht="18.75" thickTop="1" x14ac:dyDescent="0.4"/>
    <row r="50" spans="15:15" x14ac:dyDescent="0.4">
      <c r="O50" s="11"/>
    </row>
    <row r="52" spans="15:15" x14ac:dyDescent="0.4">
      <c r="O52" s="18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M1" sqref="M1:M1048576"/>
    </sheetView>
  </sheetViews>
  <sheetFormatPr defaultRowHeight="18" x14ac:dyDescent="0.4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6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105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16" t="s">
        <v>109</v>
      </c>
      <c r="C6" s="16" t="s">
        <v>107</v>
      </c>
      <c r="D6" s="16" t="s">
        <v>107</v>
      </c>
      <c r="E6" s="16" t="s">
        <v>107</v>
      </c>
      <c r="F6" s="16" t="s">
        <v>107</v>
      </c>
      <c r="G6" s="16" t="s">
        <v>107</v>
      </c>
      <c r="H6" s="16" t="s">
        <v>107</v>
      </c>
      <c r="I6" s="16" t="s">
        <v>107</v>
      </c>
      <c r="K6" s="16" t="s">
        <v>108</v>
      </c>
      <c r="L6" s="16" t="s">
        <v>108</v>
      </c>
      <c r="M6" s="16" t="s">
        <v>108</v>
      </c>
      <c r="N6" s="16" t="s">
        <v>108</v>
      </c>
      <c r="O6" s="16" t="s">
        <v>108</v>
      </c>
      <c r="P6" s="16" t="s">
        <v>108</v>
      </c>
      <c r="Q6" s="16" t="s">
        <v>108</v>
      </c>
    </row>
    <row r="7" spans="1:17" ht="27.75" x14ac:dyDescent="0.4">
      <c r="A7" s="16" t="s">
        <v>109</v>
      </c>
      <c r="C7" s="16" t="s">
        <v>123</v>
      </c>
      <c r="E7" s="16" t="s">
        <v>121</v>
      </c>
      <c r="G7" s="16" t="s">
        <v>122</v>
      </c>
      <c r="I7" s="16" t="s">
        <v>124</v>
      </c>
      <c r="K7" s="16" t="s">
        <v>123</v>
      </c>
      <c r="M7" s="16" t="s">
        <v>121</v>
      </c>
      <c r="O7" s="16" t="s">
        <v>122</v>
      </c>
      <c r="Q7" s="16" t="s">
        <v>124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rightToLeft="1" workbookViewId="0">
      <selection activeCell="H8" sqref="E8:H12"/>
    </sheetView>
  </sheetViews>
  <sheetFormatPr defaultRowHeight="18" x14ac:dyDescent="0.4"/>
  <cols>
    <col min="1" max="1" width="18.7109375" style="1" bestFit="1" customWidth="1"/>
    <col min="2" max="2" width="1" style="1" customWidth="1"/>
    <col min="3" max="3" width="18" style="1" bestFit="1" customWidth="1"/>
    <col min="4" max="4" width="1" style="1" customWidth="1"/>
    <col min="5" max="5" width="40.140625" style="1" bestFit="1" customWidth="1"/>
    <col min="6" max="7" width="1" style="1" customWidth="1"/>
    <col min="8" max="8" width="37.5703125" style="1" customWidth="1"/>
    <col min="9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ht="27.75" x14ac:dyDescent="0.4">
      <c r="A3" s="16" t="s">
        <v>105</v>
      </c>
      <c r="B3" s="16"/>
      <c r="C3" s="16"/>
      <c r="D3" s="16"/>
      <c r="E3" s="16"/>
      <c r="F3" s="16"/>
      <c r="G3" s="16"/>
      <c r="H3" s="16"/>
      <c r="I3" s="16"/>
    </row>
    <row r="4" spans="1: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</row>
    <row r="6" spans="1:9" ht="27.75" x14ac:dyDescent="0.4">
      <c r="A6" s="16" t="s">
        <v>125</v>
      </c>
      <c r="B6" s="16" t="s">
        <v>125</v>
      </c>
      <c r="C6" s="16" t="s">
        <v>125</v>
      </c>
      <c r="E6" s="16" t="s">
        <v>107</v>
      </c>
      <c r="F6" s="16" t="s">
        <v>107</v>
      </c>
      <c r="H6" s="16" t="s">
        <v>108</v>
      </c>
      <c r="I6" s="16" t="s">
        <v>108</v>
      </c>
    </row>
    <row r="7" spans="1:9" ht="51" customHeight="1" x14ac:dyDescent="0.4">
      <c r="A7" s="16" t="s">
        <v>126</v>
      </c>
      <c r="C7" s="16" t="s">
        <v>78</v>
      </c>
      <c r="E7" s="16" t="s">
        <v>127</v>
      </c>
      <c r="H7" s="17" t="s">
        <v>136</v>
      </c>
    </row>
    <row r="8" spans="1:9" ht="18.75" x14ac:dyDescent="0.45">
      <c r="A8" s="2" t="s">
        <v>84</v>
      </c>
      <c r="C8" s="1" t="s">
        <v>85</v>
      </c>
      <c r="E8" s="11">
        <v>23530177</v>
      </c>
      <c r="F8" s="11"/>
      <c r="G8" s="11"/>
      <c r="H8" s="11">
        <v>23530177</v>
      </c>
      <c r="I8" s="5"/>
    </row>
    <row r="9" spans="1:9" ht="18.75" x14ac:dyDescent="0.45">
      <c r="A9" s="2" t="s">
        <v>88</v>
      </c>
      <c r="C9" s="1" t="s">
        <v>89</v>
      </c>
      <c r="E9" s="11">
        <v>-3238258</v>
      </c>
      <c r="F9" s="11"/>
      <c r="G9" s="11"/>
      <c r="H9" s="11">
        <v>-3238258</v>
      </c>
      <c r="I9" s="5"/>
    </row>
    <row r="10" spans="1:9" ht="18.75" x14ac:dyDescent="0.45">
      <c r="A10" s="2" t="s">
        <v>91</v>
      </c>
      <c r="C10" s="1" t="s">
        <v>92</v>
      </c>
      <c r="E10" s="11">
        <v>13778</v>
      </c>
      <c r="F10" s="11"/>
      <c r="G10" s="11"/>
      <c r="H10" s="11">
        <v>13778</v>
      </c>
      <c r="I10" s="5"/>
    </row>
    <row r="11" spans="1:9" ht="18.75" x14ac:dyDescent="0.45">
      <c r="A11" s="2" t="s">
        <v>94</v>
      </c>
      <c r="C11" s="1" t="s">
        <v>95</v>
      </c>
      <c r="E11" s="11">
        <v>-149681455</v>
      </c>
      <c r="F11" s="11"/>
      <c r="G11" s="11"/>
      <c r="H11" s="11">
        <v>-149681455</v>
      </c>
      <c r="I11" s="5"/>
    </row>
    <row r="12" spans="1:9" ht="18.75" thickBot="1" x14ac:dyDescent="0.45">
      <c r="E12" s="14">
        <f>SUM(E8:E11)</f>
        <v>-129375758</v>
      </c>
      <c r="F12" s="13"/>
      <c r="G12" s="13"/>
      <c r="H12" s="14">
        <f>SUM(H8:H11)</f>
        <v>-129375758</v>
      </c>
    </row>
    <row r="13" spans="1:9" ht="18.75" thickTop="1" x14ac:dyDescent="0.4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topLeftCell="A4" workbookViewId="0">
      <selection activeCell="E15" sqref="E15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59.25" customHeight="1" x14ac:dyDescent="0.4">
      <c r="A2" s="16" t="s">
        <v>0</v>
      </c>
      <c r="B2" s="16"/>
      <c r="C2" s="16"/>
      <c r="D2" s="16"/>
      <c r="E2" s="16"/>
    </row>
    <row r="3" spans="1:5" ht="27.75" x14ac:dyDescent="0.4">
      <c r="A3" s="16" t="s">
        <v>105</v>
      </c>
      <c r="B3" s="16"/>
      <c r="C3" s="16"/>
      <c r="D3" s="16"/>
      <c r="E3" s="16"/>
    </row>
    <row r="4" spans="1:5" ht="27.75" x14ac:dyDescent="0.4">
      <c r="A4" s="16" t="s">
        <v>2</v>
      </c>
      <c r="B4" s="16"/>
      <c r="C4" s="16"/>
      <c r="D4" s="16"/>
      <c r="E4" s="16"/>
    </row>
    <row r="6" spans="1:5" ht="27.75" x14ac:dyDescent="0.4">
      <c r="A6" s="16" t="s">
        <v>128</v>
      </c>
      <c r="C6" s="16" t="s">
        <v>107</v>
      </c>
      <c r="E6" s="16" t="s">
        <v>6</v>
      </c>
    </row>
    <row r="7" spans="1:5" ht="27.75" x14ac:dyDescent="0.4">
      <c r="A7" s="16" t="s">
        <v>128</v>
      </c>
      <c r="C7" s="16" t="s">
        <v>81</v>
      </c>
      <c r="E7" s="16" t="s">
        <v>81</v>
      </c>
    </row>
    <row r="8" spans="1:5" ht="18.75" x14ac:dyDescent="0.45">
      <c r="A8" s="2" t="s">
        <v>128</v>
      </c>
      <c r="C8" s="4">
        <v>228894681</v>
      </c>
      <c r="D8" s="5"/>
      <c r="E8" s="4">
        <v>228894681</v>
      </c>
    </row>
    <row r="9" spans="1:5" ht="18.75" x14ac:dyDescent="0.45">
      <c r="A9" s="2" t="s">
        <v>129</v>
      </c>
      <c r="C9" s="4">
        <v>1103641</v>
      </c>
      <c r="D9" s="5"/>
      <c r="E9" s="4">
        <v>1103641</v>
      </c>
    </row>
    <row r="10" spans="1:5" ht="18.75" x14ac:dyDescent="0.45">
      <c r="A10" s="2" t="s">
        <v>130</v>
      </c>
      <c r="C10" s="4">
        <v>249372631</v>
      </c>
      <c r="D10" s="5"/>
      <c r="E10" s="4">
        <v>249372631</v>
      </c>
    </row>
    <row r="11" spans="1:5" ht="19.5" thickBot="1" x14ac:dyDescent="0.5">
      <c r="A11" s="2" t="s">
        <v>114</v>
      </c>
      <c r="C11" s="6">
        <v>479370953</v>
      </c>
      <c r="D11" s="5"/>
      <c r="E11" s="6">
        <v>479370953</v>
      </c>
    </row>
    <row r="12" spans="1:5" ht="18.75" thickTop="1" x14ac:dyDescent="0.4"/>
  </sheetData>
  <mergeCells count="8">
    <mergeCell ref="A2:E2"/>
    <mergeCell ref="A4:E4"/>
    <mergeCell ref="A3:E3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workbookViewId="0">
      <selection activeCell="A13" sqref="A13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16" t="s">
        <v>0</v>
      </c>
      <c r="B2" s="16"/>
      <c r="C2" s="16"/>
      <c r="D2" s="16"/>
      <c r="E2" s="16"/>
      <c r="F2" s="16"/>
      <c r="G2" s="16"/>
    </row>
    <row r="3" spans="1:7" ht="27.75" x14ac:dyDescent="0.4">
      <c r="A3" s="16" t="s">
        <v>105</v>
      </c>
      <c r="B3" s="16"/>
      <c r="C3" s="16"/>
      <c r="D3" s="16"/>
      <c r="E3" s="16"/>
      <c r="F3" s="16"/>
      <c r="G3" s="16"/>
    </row>
    <row r="4" spans="1:7" ht="27.75" x14ac:dyDescent="0.4">
      <c r="A4" s="16" t="s">
        <v>2</v>
      </c>
      <c r="B4" s="16"/>
      <c r="C4" s="16"/>
      <c r="D4" s="16"/>
      <c r="E4" s="16"/>
      <c r="F4" s="16"/>
      <c r="G4" s="16"/>
    </row>
    <row r="6" spans="1:7" ht="51" customHeight="1" x14ac:dyDescent="0.4">
      <c r="A6" s="16" t="s">
        <v>109</v>
      </c>
      <c r="C6" s="16" t="s">
        <v>81</v>
      </c>
      <c r="E6" s="17" t="s">
        <v>135</v>
      </c>
      <c r="G6" s="17" t="s">
        <v>134</v>
      </c>
    </row>
    <row r="7" spans="1:7" ht="18.75" x14ac:dyDescent="0.45">
      <c r="A7" s="2" t="s">
        <v>131</v>
      </c>
      <c r="C7" s="11">
        <v>-822074146914</v>
      </c>
      <c r="D7" s="5"/>
      <c r="E7" s="7">
        <v>1.006</v>
      </c>
      <c r="F7" s="5"/>
      <c r="G7" s="7">
        <v>-0.27039999999999997</v>
      </c>
    </row>
    <row r="8" spans="1:7" ht="18.75" x14ac:dyDescent="0.45">
      <c r="A8" s="2" t="s">
        <v>132</v>
      </c>
      <c r="C8" s="11">
        <v>0</v>
      </c>
      <c r="D8" s="5"/>
      <c r="E8" s="7">
        <v>0</v>
      </c>
      <c r="F8" s="5"/>
      <c r="G8" s="7">
        <v>0</v>
      </c>
    </row>
    <row r="9" spans="1:7" ht="18.75" x14ac:dyDescent="0.45">
      <c r="A9" s="2" t="s">
        <v>133</v>
      </c>
      <c r="C9" s="11">
        <v>-129375758</v>
      </c>
      <c r="D9" s="5"/>
      <c r="E9" s="7">
        <v>2.0000000000000001E-4</v>
      </c>
      <c r="F9" s="5"/>
      <c r="G9" s="7">
        <v>0</v>
      </c>
    </row>
    <row r="10" spans="1:7" ht="18.75" thickBot="1" x14ac:dyDescent="0.45">
      <c r="C10" s="15">
        <f>SUM(C7:C9)</f>
        <v>-822203522672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view="pageBreakPreview" topLeftCell="B1" zoomScale="60" zoomScaleNormal="100" workbookViewId="0">
      <selection activeCell="Q1" sqref="Q1:Q1048576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16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16" t="s">
        <v>4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</row>
    <row r="7" spans="1:17" ht="27.75" x14ac:dyDescent="0.4">
      <c r="A7" s="16" t="s">
        <v>3</v>
      </c>
      <c r="C7" s="16" t="s">
        <v>55</v>
      </c>
      <c r="E7" s="16" t="s">
        <v>56</v>
      </c>
      <c r="G7" s="16" t="s">
        <v>57</v>
      </c>
      <c r="I7" s="16" t="s">
        <v>58</v>
      </c>
      <c r="K7" s="16" t="s">
        <v>55</v>
      </c>
      <c r="M7" s="16" t="s">
        <v>56</v>
      </c>
      <c r="O7" s="16" t="s">
        <v>57</v>
      </c>
      <c r="Q7" s="16" t="s">
        <v>58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8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zoomScale="80" zoomScaleNormal="80" workbookViewId="0">
      <selection activeCell="AK9" sqref="AK9"/>
    </sheetView>
  </sheetViews>
  <sheetFormatPr defaultRowHeight="18" x14ac:dyDescent="0.4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25.140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7.75" x14ac:dyDescent="0.4">
      <c r="A6" s="16" t="s">
        <v>59</v>
      </c>
      <c r="B6" s="16" t="s">
        <v>59</v>
      </c>
      <c r="C6" s="16" t="s">
        <v>59</v>
      </c>
      <c r="D6" s="16" t="s">
        <v>59</v>
      </c>
      <c r="E6" s="16" t="s">
        <v>59</v>
      </c>
      <c r="F6" s="16" t="s">
        <v>59</v>
      </c>
      <c r="G6" s="16" t="s">
        <v>59</v>
      </c>
      <c r="H6" s="16" t="s">
        <v>59</v>
      </c>
      <c r="I6" s="16" t="s">
        <v>59</v>
      </c>
      <c r="J6" s="16" t="s">
        <v>59</v>
      </c>
      <c r="K6" s="16" t="s">
        <v>59</v>
      </c>
      <c r="L6" s="16" t="s">
        <v>59</v>
      </c>
      <c r="M6" s="16" t="s">
        <v>59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7.75" x14ac:dyDescent="0.4">
      <c r="A7" s="16" t="s">
        <v>60</v>
      </c>
      <c r="C7" s="16" t="s">
        <v>61</v>
      </c>
      <c r="E7" s="16" t="s">
        <v>62</v>
      </c>
      <c r="G7" s="16" t="s">
        <v>63</v>
      </c>
      <c r="I7" s="16" t="s">
        <v>64</v>
      </c>
      <c r="K7" s="16" t="s">
        <v>65</v>
      </c>
      <c r="M7" s="16" t="s">
        <v>58</v>
      </c>
      <c r="O7" s="16" t="s">
        <v>7</v>
      </c>
      <c r="Q7" s="16" t="s">
        <v>8</v>
      </c>
      <c r="S7" s="16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6" t="s">
        <v>7</v>
      </c>
      <c r="AE7" s="16" t="s">
        <v>66</v>
      </c>
      <c r="AG7" s="16" t="s">
        <v>8</v>
      </c>
      <c r="AI7" s="16" t="s">
        <v>9</v>
      </c>
      <c r="AK7" s="17" t="s">
        <v>143</v>
      </c>
    </row>
    <row r="8" spans="1:37" ht="27.75" x14ac:dyDescent="0.4">
      <c r="A8" s="16" t="s">
        <v>60</v>
      </c>
      <c r="C8" s="16" t="s">
        <v>61</v>
      </c>
      <c r="E8" s="16" t="s">
        <v>62</v>
      </c>
      <c r="G8" s="16" t="s">
        <v>63</v>
      </c>
      <c r="I8" s="16" t="s">
        <v>64</v>
      </c>
      <c r="K8" s="16" t="s">
        <v>65</v>
      </c>
      <c r="M8" s="16" t="s">
        <v>58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66</v>
      </c>
      <c r="AG8" s="16" t="s">
        <v>8</v>
      </c>
      <c r="AI8" s="16" t="s">
        <v>9</v>
      </c>
      <c r="AK8" s="16" t="s">
        <v>13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4" sqref="A4:M4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ht="27.75" x14ac:dyDescent="0.4">
      <c r="A6" s="16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  <c r="M6" s="16" t="s">
        <v>6</v>
      </c>
    </row>
    <row r="7" spans="1:13" ht="27.75" x14ac:dyDescent="0.4">
      <c r="A7" s="16" t="s">
        <v>3</v>
      </c>
      <c r="C7" s="16" t="s">
        <v>7</v>
      </c>
      <c r="E7" s="16" t="s">
        <v>67</v>
      </c>
      <c r="G7" s="16" t="s">
        <v>68</v>
      </c>
      <c r="I7" s="16" t="s">
        <v>69</v>
      </c>
      <c r="K7" s="16" t="s">
        <v>70</v>
      </c>
      <c r="M7" s="16" t="s">
        <v>71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topLeftCell="J1" workbookViewId="0">
      <selection activeCell="N1" sqref="N1:N1048576"/>
    </sheetView>
  </sheetViews>
  <sheetFormatPr defaultRowHeight="18" x14ac:dyDescent="0.4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6" spans="1:31" ht="27.75" x14ac:dyDescent="0.4">
      <c r="A6" s="16" t="s">
        <v>72</v>
      </c>
      <c r="B6" s="16" t="s">
        <v>72</v>
      </c>
      <c r="C6" s="16" t="s">
        <v>72</v>
      </c>
      <c r="D6" s="16" t="s">
        <v>72</v>
      </c>
      <c r="E6" s="16" t="s">
        <v>72</v>
      </c>
      <c r="F6" s="16" t="s">
        <v>72</v>
      </c>
      <c r="G6" s="16" t="s">
        <v>72</v>
      </c>
      <c r="H6" s="16" t="s">
        <v>72</v>
      </c>
      <c r="I6" s="16" t="s">
        <v>72</v>
      </c>
      <c r="K6" s="16" t="s">
        <v>4</v>
      </c>
      <c r="L6" s="16" t="s">
        <v>4</v>
      </c>
      <c r="M6" s="16" t="s">
        <v>4</v>
      </c>
      <c r="N6" s="16" t="s">
        <v>4</v>
      </c>
      <c r="O6" s="16" t="s">
        <v>4</v>
      </c>
      <c r="Q6" s="16" t="s">
        <v>5</v>
      </c>
      <c r="R6" s="16" t="s">
        <v>5</v>
      </c>
      <c r="S6" s="16" t="s">
        <v>5</v>
      </c>
      <c r="T6" s="16" t="s">
        <v>5</v>
      </c>
      <c r="U6" s="16" t="s">
        <v>5</v>
      </c>
      <c r="V6" s="16" t="s">
        <v>5</v>
      </c>
      <c r="W6" s="16" t="s">
        <v>5</v>
      </c>
      <c r="Y6" s="16" t="s">
        <v>6</v>
      </c>
      <c r="Z6" s="16" t="s">
        <v>6</v>
      </c>
      <c r="AA6" s="16" t="s">
        <v>6</v>
      </c>
      <c r="AB6" s="16" t="s">
        <v>6</v>
      </c>
      <c r="AC6" s="16" t="s">
        <v>6</v>
      </c>
      <c r="AD6" s="16" t="s">
        <v>6</v>
      </c>
      <c r="AE6" s="16" t="s">
        <v>6</v>
      </c>
    </row>
    <row r="7" spans="1:31" ht="27.75" x14ac:dyDescent="0.4">
      <c r="A7" s="17" t="s">
        <v>142</v>
      </c>
      <c r="C7" s="16" t="s">
        <v>64</v>
      </c>
      <c r="E7" s="16" t="s">
        <v>65</v>
      </c>
      <c r="G7" s="16" t="s">
        <v>74</v>
      </c>
      <c r="I7" s="16" t="s">
        <v>62</v>
      </c>
      <c r="K7" s="16" t="s">
        <v>7</v>
      </c>
      <c r="M7" s="16" t="s">
        <v>8</v>
      </c>
      <c r="O7" s="16" t="s">
        <v>9</v>
      </c>
      <c r="Q7" s="16" t="s">
        <v>10</v>
      </c>
      <c r="R7" s="16" t="s">
        <v>10</v>
      </c>
      <c r="S7" s="16" t="s">
        <v>10</v>
      </c>
      <c r="U7" s="16" t="s">
        <v>11</v>
      </c>
      <c r="V7" s="16" t="s">
        <v>11</v>
      </c>
      <c r="W7" s="16" t="s">
        <v>11</v>
      </c>
      <c r="Y7" s="16" t="s">
        <v>7</v>
      </c>
      <c r="AA7" s="16" t="s">
        <v>8</v>
      </c>
      <c r="AC7" s="16" t="s">
        <v>9</v>
      </c>
      <c r="AE7" s="16" t="s">
        <v>75</v>
      </c>
    </row>
    <row r="8" spans="1:31" ht="27.75" x14ac:dyDescent="0.4">
      <c r="A8" s="16" t="s">
        <v>73</v>
      </c>
      <c r="C8" s="16" t="s">
        <v>64</v>
      </c>
      <c r="E8" s="16" t="s">
        <v>65</v>
      </c>
      <c r="G8" s="16" t="s">
        <v>74</v>
      </c>
      <c r="I8" s="16" t="s">
        <v>62</v>
      </c>
      <c r="K8" s="16" t="s">
        <v>7</v>
      </c>
      <c r="M8" s="16" t="s">
        <v>8</v>
      </c>
      <c r="O8" s="16" t="s">
        <v>9</v>
      </c>
      <c r="Q8" s="16" t="s">
        <v>7</v>
      </c>
      <c r="S8" s="16" t="s">
        <v>8</v>
      </c>
      <c r="U8" s="16" t="s">
        <v>7</v>
      </c>
      <c r="W8" s="16" t="s">
        <v>14</v>
      </c>
      <c r="Y8" s="16" t="s">
        <v>7</v>
      </c>
      <c r="AA8" s="16" t="s">
        <v>8</v>
      </c>
      <c r="AC8" s="16" t="s">
        <v>9</v>
      </c>
      <c r="AE8" s="16" t="s">
        <v>75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view="pageBreakPreview" topLeftCell="D1" zoomScale="60" zoomScaleNormal="100" workbookViewId="0">
      <selection activeCell="G16" sqref="G16"/>
    </sheetView>
  </sheetViews>
  <sheetFormatPr defaultRowHeight="18" x14ac:dyDescent="0.4"/>
  <cols>
    <col min="1" max="1" width="24.710937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16" t="s">
        <v>76</v>
      </c>
      <c r="C6" s="16" t="s">
        <v>77</v>
      </c>
      <c r="D6" s="16" t="s">
        <v>77</v>
      </c>
      <c r="E6" s="16" t="s">
        <v>77</v>
      </c>
      <c r="F6" s="16" t="s">
        <v>77</v>
      </c>
      <c r="G6" s="16" t="s">
        <v>77</v>
      </c>
      <c r="H6" s="16" t="s">
        <v>77</v>
      </c>
      <c r="I6" s="16" t="s">
        <v>77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45" customHeight="1" x14ac:dyDescent="0.4">
      <c r="A7" s="16" t="s">
        <v>76</v>
      </c>
      <c r="C7" s="16" t="s">
        <v>78</v>
      </c>
      <c r="E7" s="16" t="s">
        <v>79</v>
      </c>
      <c r="G7" s="16" t="s">
        <v>80</v>
      </c>
      <c r="I7" s="16" t="s">
        <v>65</v>
      </c>
      <c r="K7" s="16" t="s">
        <v>81</v>
      </c>
      <c r="M7" s="16" t="s">
        <v>82</v>
      </c>
      <c r="O7" s="16" t="s">
        <v>83</v>
      </c>
      <c r="Q7" s="16" t="s">
        <v>81</v>
      </c>
      <c r="S7" s="17" t="s">
        <v>141</v>
      </c>
    </row>
    <row r="8" spans="1:19" ht="18.75" x14ac:dyDescent="0.45">
      <c r="A8" s="2" t="s">
        <v>84</v>
      </c>
      <c r="C8" s="1" t="s">
        <v>85</v>
      </c>
      <c r="E8" s="1" t="s">
        <v>86</v>
      </c>
      <c r="G8" s="5" t="s">
        <v>87</v>
      </c>
      <c r="H8" s="5"/>
      <c r="I8" s="5">
        <v>0</v>
      </c>
      <c r="J8" s="5"/>
      <c r="K8" s="4">
        <v>1503069703</v>
      </c>
      <c r="L8" s="5"/>
      <c r="M8" s="4">
        <v>464097042410</v>
      </c>
      <c r="N8" s="5"/>
      <c r="O8" s="4">
        <v>302194231458</v>
      </c>
      <c r="P8" s="5"/>
      <c r="Q8" s="4">
        <v>161902810952</v>
      </c>
      <c r="S8" s="7">
        <v>5.3199999999999997E-2</v>
      </c>
    </row>
    <row r="9" spans="1:19" ht="18.75" x14ac:dyDescent="0.45">
      <c r="A9" s="2" t="s">
        <v>88</v>
      </c>
      <c r="C9" s="1" t="s">
        <v>89</v>
      </c>
      <c r="E9" s="1" t="s">
        <v>86</v>
      </c>
      <c r="G9" s="5" t="s">
        <v>90</v>
      </c>
      <c r="H9" s="5"/>
      <c r="I9" s="5">
        <v>10</v>
      </c>
      <c r="J9" s="5"/>
      <c r="K9" s="4">
        <v>4301016438</v>
      </c>
      <c r="L9" s="5"/>
      <c r="M9" s="4">
        <v>7842205650</v>
      </c>
      <c r="N9" s="5"/>
      <c r="O9" s="4">
        <v>7500186438</v>
      </c>
      <c r="P9" s="5"/>
      <c r="Q9" s="4">
        <v>342019212</v>
      </c>
      <c r="S9" s="7">
        <v>1E-4</v>
      </c>
    </row>
    <row r="10" spans="1:19" ht="18.75" x14ac:dyDescent="0.45">
      <c r="A10" s="2" t="s">
        <v>91</v>
      </c>
      <c r="C10" s="1" t="s">
        <v>92</v>
      </c>
      <c r="E10" s="1" t="s">
        <v>86</v>
      </c>
      <c r="G10" s="5" t="s">
        <v>93</v>
      </c>
      <c r="H10" s="5"/>
      <c r="I10" s="5">
        <v>10</v>
      </c>
      <c r="J10" s="5"/>
      <c r="K10" s="4">
        <v>349504</v>
      </c>
      <c r="L10" s="5"/>
      <c r="M10" s="4">
        <v>5349504</v>
      </c>
      <c r="N10" s="5"/>
      <c r="O10" s="4">
        <v>0</v>
      </c>
      <c r="P10" s="5"/>
      <c r="Q10" s="4">
        <v>5349504</v>
      </c>
      <c r="S10" s="7">
        <v>0</v>
      </c>
    </row>
    <row r="11" spans="1:19" ht="18.75" x14ac:dyDescent="0.45">
      <c r="A11" s="2" t="s">
        <v>94</v>
      </c>
      <c r="C11" s="1" t="s">
        <v>95</v>
      </c>
      <c r="E11" s="1" t="s">
        <v>86</v>
      </c>
      <c r="G11" s="5" t="s">
        <v>93</v>
      </c>
      <c r="H11" s="5"/>
      <c r="I11" s="5">
        <v>10</v>
      </c>
      <c r="J11" s="5"/>
      <c r="K11" s="4">
        <v>53459888454</v>
      </c>
      <c r="L11" s="5"/>
      <c r="M11" s="4">
        <v>95400746827</v>
      </c>
      <c r="N11" s="5"/>
      <c r="O11" s="4">
        <v>93064016647</v>
      </c>
      <c r="P11" s="5"/>
      <c r="Q11" s="4">
        <v>2336730180</v>
      </c>
      <c r="S11" s="7">
        <v>8.0000000000000004E-4</v>
      </c>
    </row>
    <row r="12" spans="1:19" ht="18.75" x14ac:dyDescent="0.45">
      <c r="A12" s="2" t="s">
        <v>96</v>
      </c>
      <c r="C12" s="1" t="s">
        <v>97</v>
      </c>
      <c r="E12" s="1" t="s">
        <v>86</v>
      </c>
      <c r="G12" s="5" t="s">
        <v>98</v>
      </c>
      <c r="H12" s="5"/>
      <c r="I12" s="5">
        <v>0</v>
      </c>
      <c r="J12" s="5"/>
      <c r="K12" s="4">
        <v>20678</v>
      </c>
      <c r="L12" s="5"/>
      <c r="M12" s="4">
        <v>20678</v>
      </c>
      <c r="N12" s="5"/>
      <c r="O12" s="4">
        <v>0</v>
      </c>
      <c r="P12" s="5"/>
      <c r="Q12" s="4">
        <v>20678</v>
      </c>
      <c r="S12" s="7">
        <v>0</v>
      </c>
    </row>
    <row r="13" spans="1:19" ht="18.75" x14ac:dyDescent="0.45">
      <c r="A13" s="2" t="s">
        <v>99</v>
      </c>
      <c r="C13" s="1" t="s">
        <v>100</v>
      </c>
      <c r="E13" s="1" t="s">
        <v>101</v>
      </c>
      <c r="G13" s="5" t="s">
        <v>102</v>
      </c>
      <c r="H13" s="5"/>
      <c r="I13" s="5">
        <v>0</v>
      </c>
      <c r="J13" s="5"/>
      <c r="K13" s="4">
        <v>147446</v>
      </c>
      <c r="L13" s="5"/>
      <c r="M13" s="4">
        <v>147446</v>
      </c>
      <c r="N13" s="5"/>
      <c r="O13" s="4">
        <v>0</v>
      </c>
      <c r="P13" s="5"/>
      <c r="Q13" s="4">
        <v>147446</v>
      </c>
      <c r="S13" s="7">
        <v>0</v>
      </c>
    </row>
    <row r="14" spans="1:19" ht="18.75" x14ac:dyDescent="0.45">
      <c r="A14" s="2" t="s">
        <v>96</v>
      </c>
      <c r="C14" s="1" t="s">
        <v>103</v>
      </c>
      <c r="E14" s="1" t="s">
        <v>101</v>
      </c>
      <c r="G14" s="5" t="s">
        <v>104</v>
      </c>
      <c r="H14" s="5"/>
      <c r="I14" s="5">
        <v>0</v>
      </c>
      <c r="J14" s="5"/>
      <c r="K14" s="4">
        <v>70858</v>
      </c>
      <c r="L14" s="5"/>
      <c r="M14" s="4">
        <v>70858</v>
      </c>
      <c r="N14" s="5"/>
      <c r="O14" s="4">
        <v>0</v>
      </c>
      <c r="P14" s="5"/>
      <c r="Q14" s="4">
        <v>70858</v>
      </c>
      <c r="S14" s="7">
        <v>0</v>
      </c>
    </row>
    <row r="15" spans="1:19" ht="18.75" thickBot="1" x14ac:dyDescent="0.45">
      <c r="K15" s="10">
        <f>SUM(K8:K14)</f>
        <v>59264563081</v>
      </c>
      <c r="M15" s="8">
        <f>SUM(M8:M14)</f>
        <v>567345583373</v>
      </c>
      <c r="O15" s="8">
        <f>SUM(O8:O14)</f>
        <v>402758434543</v>
      </c>
      <c r="Q15" s="8">
        <f>SUM(Q8:Q14)</f>
        <v>164587148830</v>
      </c>
    </row>
    <row r="16" spans="1:19" ht="18.75" thickTop="1" x14ac:dyDescent="0.4">
      <c r="K16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topLeftCell="B1" zoomScale="60" zoomScaleNormal="100" workbookViewId="0">
      <selection activeCell="K18" sqref="K18"/>
    </sheetView>
  </sheetViews>
  <sheetFormatPr defaultRowHeight="18" x14ac:dyDescent="0.4"/>
  <cols>
    <col min="1" max="1" width="18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105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16" t="s">
        <v>106</v>
      </c>
      <c r="B6" s="16" t="s">
        <v>106</v>
      </c>
      <c r="C6" s="16" t="s">
        <v>106</v>
      </c>
      <c r="D6" s="16" t="s">
        <v>106</v>
      </c>
      <c r="E6" s="16" t="s">
        <v>106</v>
      </c>
      <c r="F6" s="16" t="s">
        <v>106</v>
      </c>
      <c r="G6" s="16" t="s">
        <v>106</v>
      </c>
      <c r="I6" s="16" t="s">
        <v>107</v>
      </c>
      <c r="J6" s="16" t="s">
        <v>107</v>
      </c>
      <c r="K6" s="16" t="s">
        <v>107</v>
      </c>
      <c r="L6" s="16" t="s">
        <v>107</v>
      </c>
      <c r="M6" s="16" t="s">
        <v>107</v>
      </c>
      <c r="O6" s="16" t="s">
        <v>108</v>
      </c>
      <c r="P6" s="16" t="s">
        <v>108</v>
      </c>
      <c r="Q6" s="16" t="s">
        <v>108</v>
      </c>
      <c r="R6" s="16" t="s">
        <v>108</v>
      </c>
      <c r="S6" s="16" t="s">
        <v>108</v>
      </c>
    </row>
    <row r="7" spans="1:19" ht="27.75" x14ac:dyDescent="0.4">
      <c r="A7" s="16" t="s">
        <v>109</v>
      </c>
      <c r="C7" s="16" t="s">
        <v>110</v>
      </c>
      <c r="E7" s="16" t="s">
        <v>64</v>
      </c>
      <c r="G7" s="16" t="s">
        <v>65</v>
      </c>
      <c r="I7" s="16" t="s">
        <v>111</v>
      </c>
      <c r="K7" s="16" t="s">
        <v>112</v>
      </c>
      <c r="M7" s="16" t="s">
        <v>113</v>
      </c>
      <c r="O7" s="16" t="s">
        <v>111</v>
      </c>
      <c r="Q7" s="16" t="s">
        <v>112</v>
      </c>
      <c r="S7" s="16" t="s">
        <v>113</v>
      </c>
    </row>
    <row r="8" spans="1:19" ht="18.75" x14ac:dyDescent="0.45">
      <c r="A8" s="2" t="s">
        <v>84</v>
      </c>
      <c r="C8" s="4">
        <v>30</v>
      </c>
      <c r="D8" s="5"/>
      <c r="E8" s="5" t="s">
        <v>114</v>
      </c>
      <c r="F8" s="5"/>
      <c r="G8" s="5">
        <v>0</v>
      </c>
      <c r="H8" s="5"/>
      <c r="I8" s="11">
        <v>23530177</v>
      </c>
      <c r="J8" s="11"/>
      <c r="K8" s="11">
        <v>0</v>
      </c>
      <c r="L8" s="11"/>
      <c r="M8" s="11">
        <v>23530177</v>
      </c>
      <c r="N8" s="11"/>
      <c r="O8" s="11">
        <v>23530177</v>
      </c>
      <c r="P8" s="11"/>
      <c r="Q8" s="11">
        <v>0</v>
      </c>
      <c r="R8" s="11"/>
      <c r="S8" s="11">
        <v>23530177</v>
      </c>
    </row>
    <row r="9" spans="1:19" ht="18.75" x14ac:dyDescent="0.45">
      <c r="A9" s="2" t="s">
        <v>88</v>
      </c>
      <c r="C9" s="4">
        <v>28</v>
      </c>
      <c r="D9" s="5"/>
      <c r="E9" s="5" t="s">
        <v>114</v>
      </c>
      <c r="F9" s="5"/>
      <c r="G9" s="5">
        <v>10</v>
      </c>
      <c r="H9" s="5"/>
      <c r="I9" s="11">
        <v>-3238258</v>
      </c>
      <c r="J9" s="11"/>
      <c r="K9" s="11">
        <v>2128</v>
      </c>
      <c r="L9" s="11"/>
      <c r="M9" s="11">
        <v>-3240386</v>
      </c>
      <c r="N9" s="11"/>
      <c r="O9" s="11">
        <v>-3238258</v>
      </c>
      <c r="P9" s="11"/>
      <c r="Q9" s="11">
        <v>2128</v>
      </c>
      <c r="R9" s="11"/>
      <c r="S9" s="11">
        <v>-3240386</v>
      </c>
    </row>
    <row r="10" spans="1:19" ht="18.75" x14ac:dyDescent="0.45">
      <c r="A10" s="2" t="s">
        <v>91</v>
      </c>
      <c r="C10" s="4">
        <v>23</v>
      </c>
      <c r="D10" s="5"/>
      <c r="E10" s="5" t="s">
        <v>114</v>
      </c>
      <c r="F10" s="5"/>
      <c r="G10" s="5">
        <v>10</v>
      </c>
      <c r="H10" s="5"/>
      <c r="I10" s="11">
        <v>13778</v>
      </c>
      <c r="J10" s="11"/>
      <c r="K10" s="11">
        <v>263</v>
      </c>
      <c r="L10" s="11"/>
      <c r="M10" s="11">
        <v>13515</v>
      </c>
      <c r="N10" s="11"/>
      <c r="O10" s="11">
        <v>13778</v>
      </c>
      <c r="P10" s="11"/>
      <c r="Q10" s="11">
        <v>263</v>
      </c>
      <c r="R10" s="11"/>
      <c r="S10" s="11">
        <v>13515</v>
      </c>
    </row>
    <row r="11" spans="1:19" ht="18.75" x14ac:dyDescent="0.45">
      <c r="A11" s="2" t="s">
        <v>94</v>
      </c>
      <c r="C11" s="4">
        <v>26</v>
      </c>
      <c r="D11" s="5"/>
      <c r="E11" s="5" t="s">
        <v>114</v>
      </c>
      <c r="F11" s="5"/>
      <c r="G11" s="5">
        <v>10</v>
      </c>
      <c r="H11" s="5"/>
      <c r="I11" s="11">
        <v>-149681455</v>
      </c>
      <c r="J11" s="11"/>
      <c r="K11" s="11">
        <v>16085</v>
      </c>
      <c r="L11" s="11"/>
      <c r="M11" s="11">
        <v>-149697540</v>
      </c>
      <c r="N11" s="11"/>
      <c r="O11" s="11">
        <v>-149681455</v>
      </c>
      <c r="P11" s="11"/>
      <c r="Q11" s="11">
        <v>16085</v>
      </c>
      <c r="R11" s="11"/>
      <c r="S11" s="11">
        <v>-149697540</v>
      </c>
    </row>
    <row r="12" spans="1:19" ht="18.75" thickBot="1" x14ac:dyDescent="0.45">
      <c r="I12" s="12">
        <f>SUM(I8:I11)</f>
        <v>-129375758</v>
      </c>
      <c r="J12" s="11"/>
      <c r="K12" s="12">
        <f>SUM(K8:K11)</f>
        <v>18476</v>
      </c>
      <c r="L12" s="11"/>
      <c r="M12" s="12">
        <f>SUM(M8:M11)</f>
        <v>-129394234</v>
      </c>
      <c r="N12" s="11"/>
      <c r="O12" s="12">
        <f>SUM(O8:O11)</f>
        <v>-129375758</v>
      </c>
      <c r="P12" s="11"/>
      <c r="Q12" s="12">
        <f>SUM(Q8:Q11)</f>
        <v>18476</v>
      </c>
      <c r="R12" s="11"/>
      <c r="S12" s="12">
        <f>SUM(S8:S11)</f>
        <v>-129394234</v>
      </c>
    </row>
    <row r="13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view="pageBreakPreview" topLeftCell="B1" zoomScale="60" zoomScaleNormal="100" workbookViewId="0">
      <selection activeCell="I10" sqref="I10"/>
    </sheetView>
  </sheetViews>
  <sheetFormatPr defaultRowHeight="18" x14ac:dyDescent="0.4"/>
  <cols>
    <col min="1" max="1" width="22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8554687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105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16" t="s">
        <v>3</v>
      </c>
      <c r="C6" s="16" t="s">
        <v>115</v>
      </c>
      <c r="D6" s="16" t="s">
        <v>115</v>
      </c>
      <c r="E6" s="16" t="s">
        <v>115</v>
      </c>
      <c r="F6" s="16" t="s">
        <v>115</v>
      </c>
      <c r="G6" s="16" t="s">
        <v>115</v>
      </c>
      <c r="I6" s="16" t="s">
        <v>107</v>
      </c>
      <c r="J6" s="16" t="s">
        <v>107</v>
      </c>
      <c r="K6" s="16" t="s">
        <v>107</v>
      </c>
      <c r="L6" s="16" t="s">
        <v>107</v>
      </c>
      <c r="M6" s="16" t="s">
        <v>107</v>
      </c>
      <c r="O6" s="16" t="s">
        <v>108</v>
      </c>
      <c r="P6" s="16" t="s">
        <v>108</v>
      </c>
      <c r="Q6" s="16" t="s">
        <v>108</v>
      </c>
      <c r="R6" s="16" t="s">
        <v>108</v>
      </c>
      <c r="S6" s="16" t="s">
        <v>108</v>
      </c>
    </row>
    <row r="7" spans="1:19" ht="54" customHeight="1" x14ac:dyDescent="0.4">
      <c r="A7" s="16" t="s">
        <v>3</v>
      </c>
      <c r="C7" s="16" t="s">
        <v>116</v>
      </c>
      <c r="E7" s="17" t="s">
        <v>137</v>
      </c>
      <c r="G7" s="17" t="s">
        <v>140</v>
      </c>
      <c r="I7" s="16" t="s">
        <v>117</v>
      </c>
      <c r="K7" s="16" t="s">
        <v>112</v>
      </c>
      <c r="M7" s="17" t="s">
        <v>138</v>
      </c>
      <c r="O7" s="17" t="s">
        <v>139</v>
      </c>
      <c r="Q7" s="16" t="s">
        <v>112</v>
      </c>
      <c r="S7" s="17" t="s">
        <v>138</v>
      </c>
    </row>
    <row r="8" spans="1:19" ht="18.75" x14ac:dyDescent="0.45">
      <c r="A8" s="2" t="s">
        <v>42</v>
      </c>
      <c r="C8" s="5" t="s">
        <v>6</v>
      </c>
      <c r="D8" s="5"/>
      <c r="E8" s="4">
        <v>7500000</v>
      </c>
      <c r="F8" s="5"/>
      <c r="G8" s="4">
        <v>1250</v>
      </c>
      <c r="H8" s="5"/>
      <c r="I8" s="4">
        <v>9375000000</v>
      </c>
      <c r="J8" s="5"/>
      <c r="K8" s="4">
        <v>70105370</v>
      </c>
      <c r="L8" s="5"/>
      <c r="M8" s="4">
        <v>9304894630</v>
      </c>
      <c r="N8" s="5"/>
      <c r="O8" s="4">
        <v>9375000000</v>
      </c>
      <c r="P8" s="5"/>
      <c r="Q8" s="4">
        <v>70105370</v>
      </c>
      <c r="R8" s="5"/>
      <c r="S8" s="4">
        <v>9304894630</v>
      </c>
    </row>
    <row r="9" spans="1:19" ht="18.75" thickBot="1" x14ac:dyDescent="0.45">
      <c r="I9" s="10">
        <f>SUM(I8)</f>
        <v>9375000000</v>
      </c>
      <c r="K9" s="10">
        <f>SUM(K8)</f>
        <v>70105370</v>
      </c>
      <c r="M9" s="10">
        <f>SUM(M8)</f>
        <v>9304894630</v>
      </c>
      <c r="O9" s="10">
        <f>SUM(O8)</f>
        <v>9375000000</v>
      </c>
      <c r="Q9" s="10">
        <f>SUM(Q8)</f>
        <v>70105370</v>
      </c>
      <c r="S9" s="10">
        <f>SUM(S8)</f>
        <v>9304894630</v>
      </c>
    </row>
    <row r="10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"/>
  <sheetViews>
    <sheetView rightToLeft="1" view="pageBreakPreview" topLeftCell="A7" zoomScale="60" zoomScaleNormal="100" workbookViewId="0">
      <selection activeCell="Q42" sqref="Q42"/>
    </sheetView>
  </sheetViews>
  <sheetFormatPr defaultRowHeight="18" x14ac:dyDescent="0.4"/>
  <cols>
    <col min="1" max="1" width="28.42578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9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105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16" t="s">
        <v>3</v>
      </c>
      <c r="C6" s="16" t="s">
        <v>107</v>
      </c>
      <c r="D6" s="16" t="s">
        <v>107</v>
      </c>
      <c r="E6" s="16" t="s">
        <v>107</v>
      </c>
      <c r="F6" s="16" t="s">
        <v>107</v>
      </c>
      <c r="G6" s="16" t="s">
        <v>107</v>
      </c>
      <c r="H6" s="16" t="s">
        <v>107</v>
      </c>
      <c r="I6" s="16" t="s">
        <v>107</v>
      </c>
      <c r="K6" s="16" t="s">
        <v>108</v>
      </c>
      <c r="L6" s="16" t="s">
        <v>108</v>
      </c>
      <c r="M6" s="16" t="s">
        <v>108</v>
      </c>
      <c r="N6" s="16" t="s">
        <v>108</v>
      </c>
      <c r="O6" s="16" t="s">
        <v>108</v>
      </c>
      <c r="P6" s="16" t="s">
        <v>108</v>
      </c>
      <c r="Q6" s="16" t="s">
        <v>108</v>
      </c>
    </row>
    <row r="7" spans="1:17" ht="56.25" customHeight="1" x14ac:dyDescent="0.4">
      <c r="A7" s="16" t="s">
        <v>3</v>
      </c>
      <c r="C7" s="16" t="s">
        <v>7</v>
      </c>
      <c r="E7" s="16" t="s">
        <v>118</v>
      </c>
      <c r="G7" s="16" t="s">
        <v>119</v>
      </c>
      <c r="I7" s="17" t="s">
        <v>144</v>
      </c>
      <c r="K7" s="16" t="s">
        <v>7</v>
      </c>
      <c r="M7" s="16" t="s">
        <v>118</v>
      </c>
      <c r="O7" s="16" t="s">
        <v>119</v>
      </c>
      <c r="Q7" s="17" t="s">
        <v>144</v>
      </c>
    </row>
    <row r="8" spans="1:17" ht="18.75" x14ac:dyDescent="0.45">
      <c r="A8" s="2" t="s">
        <v>30</v>
      </c>
      <c r="C8" s="9">
        <v>772588</v>
      </c>
      <c r="D8" s="3"/>
      <c r="E8" s="9">
        <v>7679911014</v>
      </c>
      <c r="F8" s="3"/>
      <c r="G8" s="9">
        <v>11673464741</v>
      </c>
      <c r="H8" s="3"/>
      <c r="I8" s="13">
        <v>-3993553727</v>
      </c>
      <c r="J8" s="3"/>
      <c r="K8" s="9">
        <v>772588</v>
      </c>
      <c r="L8" s="3"/>
      <c r="M8" s="9">
        <v>7679911014</v>
      </c>
      <c r="N8" s="3"/>
      <c r="O8" s="9">
        <v>11673464741</v>
      </c>
      <c r="P8" s="3"/>
      <c r="Q8" s="13">
        <v>-3993553727</v>
      </c>
    </row>
    <row r="9" spans="1:17" ht="18.75" x14ac:dyDescent="0.45">
      <c r="A9" s="2" t="s">
        <v>50</v>
      </c>
      <c r="C9" s="9">
        <v>552821</v>
      </c>
      <c r="D9" s="3"/>
      <c r="E9" s="9">
        <v>3741761447</v>
      </c>
      <c r="F9" s="3"/>
      <c r="G9" s="9">
        <v>5899152891</v>
      </c>
      <c r="H9" s="3"/>
      <c r="I9" s="13">
        <v>-2157391443</v>
      </c>
      <c r="J9" s="3"/>
      <c r="K9" s="9">
        <v>552821</v>
      </c>
      <c r="L9" s="3"/>
      <c r="M9" s="9">
        <v>3741761447</v>
      </c>
      <c r="N9" s="3"/>
      <c r="O9" s="9">
        <v>5899152891</v>
      </c>
      <c r="P9" s="3"/>
      <c r="Q9" s="13">
        <v>-2157391443</v>
      </c>
    </row>
    <row r="10" spans="1:17" ht="18.75" x14ac:dyDescent="0.45">
      <c r="A10" s="2" t="s">
        <v>44</v>
      </c>
      <c r="C10" s="9">
        <v>6638853</v>
      </c>
      <c r="D10" s="3"/>
      <c r="E10" s="9">
        <v>90609100552</v>
      </c>
      <c r="F10" s="3"/>
      <c r="G10" s="9">
        <v>108067222888</v>
      </c>
      <c r="H10" s="3"/>
      <c r="I10" s="13">
        <v>-17458122335</v>
      </c>
      <c r="J10" s="3"/>
      <c r="K10" s="9">
        <v>6638853</v>
      </c>
      <c r="L10" s="3"/>
      <c r="M10" s="9">
        <v>90609100552</v>
      </c>
      <c r="N10" s="3"/>
      <c r="O10" s="9">
        <v>108067222888</v>
      </c>
      <c r="P10" s="3"/>
      <c r="Q10" s="13">
        <v>-17458122335</v>
      </c>
    </row>
    <row r="11" spans="1:17" ht="18.75" x14ac:dyDescent="0.45">
      <c r="A11" s="2" t="s">
        <v>23</v>
      </c>
      <c r="C11" s="9">
        <v>2135932</v>
      </c>
      <c r="D11" s="3"/>
      <c r="E11" s="9">
        <v>85056321576</v>
      </c>
      <c r="F11" s="3"/>
      <c r="G11" s="9">
        <v>103485898992</v>
      </c>
      <c r="H11" s="3"/>
      <c r="I11" s="13">
        <v>-18429577415</v>
      </c>
      <c r="J11" s="3"/>
      <c r="K11" s="9">
        <v>2135932</v>
      </c>
      <c r="L11" s="3"/>
      <c r="M11" s="9">
        <v>85056321576</v>
      </c>
      <c r="N11" s="3"/>
      <c r="O11" s="9">
        <v>103485898992</v>
      </c>
      <c r="P11" s="3"/>
      <c r="Q11" s="13">
        <v>-18429577415</v>
      </c>
    </row>
    <row r="12" spans="1:17" ht="18.75" x14ac:dyDescent="0.45">
      <c r="A12" s="2" t="s">
        <v>22</v>
      </c>
      <c r="C12" s="9">
        <v>750000</v>
      </c>
      <c r="D12" s="3"/>
      <c r="E12" s="9">
        <v>101169438750</v>
      </c>
      <c r="F12" s="3"/>
      <c r="G12" s="9">
        <v>120053903625</v>
      </c>
      <c r="H12" s="3"/>
      <c r="I12" s="13">
        <v>-18884464875</v>
      </c>
      <c r="J12" s="3"/>
      <c r="K12" s="9">
        <v>750000</v>
      </c>
      <c r="L12" s="3"/>
      <c r="M12" s="9">
        <v>101169438750</v>
      </c>
      <c r="N12" s="3"/>
      <c r="O12" s="9">
        <v>120053903625</v>
      </c>
      <c r="P12" s="3"/>
      <c r="Q12" s="13">
        <v>-18884464875</v>
      </c>
    </row>
    <row r="13" spans="1:17" ht="18.75" x14ac:dyDescent="0.45">
      <c r="A13" s="2" t="s">
        <v>28</v>
      </c>
      <c r="C13" s="9">
        <v>8170991</v>
      </c>
      <c r="D13" s="3"/>
      <c r="E13" s="9">
        <v>42723685154</v>
      </c>
      <c r="F13" s="3"/>
      <c r="G13" s="9">
        <v>54663574351</v>
      </c>
      <c r="H13" s="3"/>
      <c r="I13" s="13">
        <v>-11939889196</v>
      </c>
      <c r="J13" s="3"/>
      <c r="K13" s="9">
        <v>8170991</v>
      </c>
      <c r="L13" s="3"/>
      <c r="M13" s="9">
        <v>42723685154</v>
      </c>
      <c r="N13" s="3"/>
      <c r="O13" s="9">
        <v>54663574351</v>
      </c>
      <c r="P13" s="3"/>
      <c r="Q13" s="13">
        <v>-11939889196</v>
      </c>
    </row>
    <row r="14" spans="1:17" ht="18.75" x14ac:dyDescent="0.45">
      <c r="A14" s="2" t="s">
        <v>25</v>
      </c>
      <c r="C14" s="9">
        <v>300000</v>
      </c>
      <c r="D14" s="3"/>
      <c r="E14" s="9">
        <v>21074854050</v>
      </c>
      <c r="F14" s="3"/>
      <c r="G14" s="9">
        <v>25697186553</v>
      </c>
      <c r="H14" s="3"/>
      <c r="I14" s="13">
        <v>-4622332503</v>
      </c>
      <c r="J14" s="3"/>
      <c r="K14" s="9">
        <v>300000</v>
      </c>
      <c r="L14" s="3"/>
      <c r="M14" s="9">
        <v>21074854050</v>
      </c>
      <c r="N14" s="3"/>
      <c r="O14" s="9">
        <v>25697186553</v>
      </c>
      <c r="P14" s="3"/>
      <c r="Q14" s="13">
        <v>-4622332503</v>
      </c>
    </row>
    <row r="15" spans="1:17" ht="18.75" x14ac:dyDescent="0.45">
      <c r="A15" s="2" t="s">
        <v>33</v>
      </c>
      <c r="C15" s="9">
        <v>17583951</v>
      </c>
      <c r="D15" s="3"/>
      <c r="E15" s="9">
        <v>158712284543</v>
      </c>
      <c r="F15" s="3"/>
      <c r="G15" s="9">
        <v>200837461401</v>
      </c>
      <c r="H15" s="3"/>
      <c r="I15" s="13">
        <v>-42125176857</v>
      </c>
      <c r="J15" s="3"/>
      <c r="K15" s="9">
        <v>17583951</v>
      </c>
      <c r="L15" s="3"/>
      <c r="M15" s="9">
        <v>158712284543</v>
      </c>
      <c r="N15" s="3"/>
      <c r="O15" s="9">
        <v>200837461401</v>
      </c>
      <c r="P15" s="3"/>
      <c r="Q15" s="13">
        <v>-42125176857</v>
      </c>
    </row>
    <row r="16" spans="1:17" ht="18.75" x14ac:dyDescent="0.45">
      <c r="A16" s="2" t="s">
        <v>24</v>
      </c>
      <c r="C16" s="9">
        <v>1800000</v>
      </c>
      <c r="D16" s="3"/>
      <c r="E16" s="9">
        <v>107303721300</v>
      </c>
      <c r="F16" s="3"/>
      <c r="G16" s="9">
        <v>120506013139</v>
      </c>
      <c r="H16" s="3"/>
      <c r="I16" s="13">
        <v>-13202291839</v>
      </c>
      <c r="J16" s="3"/>
      <c r="K16" s="9">
        <v>1800000</v>
      </c>
      <c r="L16" s="3"/>
      <c r="M16" s="9">
        <v>107303721300</v>
      </c>
      <c r="N16" s="3"/>
      <c r="O16" s="9">
        <v>120506013139</v>
      </c>
      <c r="P16" s="3"/>
      <c r="Q16" s="13">
        <v>-13202291839</v>
      </c>
    </row>
    <row r="17" spans="1:17" ht="18.75" x14ac:dyDescent="0.45">
      <c r="A17" s="2" t="s">
        <v>31</v>
      </c>
      <c r="C17" s="9">
        <v>13055</v>
      </c>
      <c r="D17" s="3"/>
      <c r="E17" s="9">
        <v>520974621</v>
      </c>
      <c r="F17" s="3"/>
      <c r="G17" s="9">
        <v>479330393</v>
      </c>
      <c r="H17" s="3"/>
      <c r="I17" s="13">
        <v>41644228</v>
      </c>
      <c r="J17" s="3"/>
      <c r="K17" s="9">
        <v>13055</v>
      </c>
      <c r="L17" s="3"/>
      <c r="M17" s="9">
        <v>520974621</v>
      </c>
      <c r="N17" s="3"/>
      <c r="O17" s="9">
        <v>479330393</v>
      </c>
      <c r="P17" s="3"/>
      <c r="Q17" s="13">
        <v>41644228</v>
      </c>
    </row>
    <row r="18" spans="1:17" ht="18.75" x14ac:dyDescent="0.45">
      <c r="A18" s="2" t="s">
        <v>26</v>
      </c>
      <c r="C18" s="9">
        <v>1160000</v>
      </c>
      <c r="D18" s="3"/>
      <c r="E18" s="9">
        <v>92222471844</v>
      </c>
      <c r="F18" s="3"/>
      <c r="G18" s="9">
        <v>110242510839</v>
      </c>
      <c r="H18" s="3"/>
      <c r="I18" s="13">
        <v>-18020038995</v>
      </c>
      <c r="J18" s="3"/>
      <c r="K18" s="9">
        <v>1160000</v>
      </c>
      <c r="L18" s="3"/>
      <c r="M18" s="9">
        <v>92222471844</v>
      </c>
      <c r="N18" s="3"/>
      <c r="O18" s="9">
        <v>110242510839</v>
      </c>
      <c r="P18" s="3"/>
      <c r="Q18" s="13">
        <v>-18020038995</v>
      </c>
    </row>
    <row r="19" spans="1:17" ht="18.75" x14ac:dyDescent="0.45">
      <c r="A19" s="2" t="s">
        <v>54</v>
      </c>
      <c r="C19" s="9">
        <v>4100000</v>
      </c>
      <c r="D19" s="3"/>
      <c r="E19" s="9">
        <v>78781444650</v>
      </c>
      <c r="F19" s="3"/>
      <c r="G19" s="9">
        <v>100559359796</v>
      </c>
      <c r="H19" s="3"/>
      <c r="I19" s="13">
        <v>-21777915146</v>
      </c>
      <c r="J19" s="3"/>
      <c r="K19" s="9">
        <v>4100000</v>
      </c>
      <c r="L19" s="3"/>
      <c r="M19" s="9">
        <v>78781444650</v>
      </c>
      <c r="N19" s="3"/>
      <c r="O19" s="9">
        <v>100559359796</v>
      </c>
      <c r="P19" s="3"/>
      <c r="Q19" s="13">
        <v>-21777915146</v>
      </c>
    </row>
    <row r="20" spans="1:17" ht="18.75" x14ac:dyDescent="0.45">
      <c r="A20" s="2" t="s">
        <v>42</v>
      </c>
      <c r="C20" s="9">
        <v>7500000</v>
      </c>
      <c r="D20" s="3"/>
      <c r="E20" s="9">
        <v>123908332500</v>
      </c>
      <c r="F20" s="3"/>
      <c r="G20" s="9">
        <v>174753990000</v>
      </c>
      <c r="H20" s="3"/>
      <c r="I20" s="13">
        <v>-50845657500</v>
      </c>
      <c r="J20" s="3"/>
      <c r="K20" s="9">
        <v>7500000</v>
      </c>
      <c r="L20" s="3"/>
      <c r="M20" s="9">
        <v>123908332500</v>
      </c>
      <c r="N20" s="3"/>
      <c r="O20" s="9">
        <v>174753990000</v>
      </c>
      <c r="P20" s="3"/>
      <c r="Q20" s="13">
        <v>-50845657500</v>
      </c>
    </row>
    <row r="21" spans="1:17" ht="18.75" x14ac:dyDescent="0.45">
      <c r="A21" s="2" t="s">
        <v>45</v>
      </c>
      <c r="C21" s="9">
        <v>86940</v>
      </c>
      <c r="D21" s="3"/>
      <c r="E21" s="9">
        <v>1547398568</v>
      </c>
      <c r="F21" s="3"/>
      <c r="G21" s="9">
        <v>1528385573</v>
      </c>
      <c r="H21" s="3"/>
      <c r="I21" s="13">
        <v>19012995</v>
      </c>
      <c r="J21" s="3"/>
      <c r="K21" s="9">
        <v>86940</v>
      </c>
      <c r="L21" s="3"/>
      <c r="M21" s="9">
        <v>1547398568</v>
      </c>
      <c r="N21" s="3"/>
      <c r="O21" s="9">
        <v>1528385573</v>
      </c>
      <c r="P21" s="3"/>
      <c r="Q21" s="13">
        <v>19012995</v>
      </c>
    </row>
    <row r="22" spans="1:17" ht="18.75" x14ac:dyDescent="0.45">
      <c r="A22" s="2" t="s">
        <v>18</v>
      </c>
      <c r="C22" s="9">
        <v>16711277</v>
      </c>
      <c r="D22" s="3"/>
      <c r="E22" s="9">
        <v>420645136604</v>
      </c>
      <c r="F22" s="3"/>
      <c r="G22" s="9">
        <v>506960282715</v>
      </c>
      <c r="H22" s="3"/>
      <c r="I22" s="13">
        <v>-86315146110</v>
      </c>
      <c r="J22" s="3"/>
      <c r="K22" s="9">
        <v>16711277</v>
      </c>
      <c r="L22" s="3"/>
      <c r="M22" s="9">
        <v>420645136604</v>
      </c>
      <c r="N22" s="3"/>
      <c r="O22" s="9">
        <v>506960282715</v>
      </c>
      <c r="P22" s="3"/>
      <c r="Q22" s="13">
        <v>-86315146110</v>
      </c>
    </row>
    <row r="23" spans="1:17" ht="18.75" x14ac:dyDescent="0.45">
      <c r="A23" s="2" t="s">
        <v>52</v>
      </c>
      <c r="C23" s="9">
        <v>6900</v>
      </c>
      <c r="D23" s="3"/>
      <c r="E23" s="9">
        <v>309605918</v>
      </c>
      <c r="F23" s="3"/>
      <c r="G23" s="9">
        <v>274869352</v>
      </c>
      <c r="H23" s="3"/>
      <c r="I23" s="13">
        <v>34736566</v>
      </c>
      <c r="J23" s="3"/>
      <c r="K23" s="9">
        <v>6900</v>
      </c>
      <c r="L23" s="3"/>
      <c r="M23" s="9">
        <v>309605918</v>
      </c>
      <c r="N23" s="3"/>
      <c r="O23" s="9">
        <v>274869352</v>
      </c>
      <c r="P23" s="3"/>
      <c r="Q23" s="13">
        <v>34736566</v>
      </c>
    </row>
    <row r="24" spans="1:17" ht="18.75" x14ac:dyDescent="0.45">
      <c r="A24" s="2" t="s">
        <v>53</v>
      </c>
      <c r="C24" s="9">
        <v>1000000</v>
      </c>
      <c r="D24" s="3"/>
      <c r="E24" s="9">
        <v>9940500000</v>
      </c>
      <c r="F24" s="3"/>
      <c r="G24" s="9">
        <v>10000000000</v>
      </c>
      <c r="H24" s="3"/>
      <c r="I24" s="13">
        <v>-59500000</v>
      </c>
      <c r="J24" s="3"/>
      <c r="K24" s="9">
        <v>1000000</v>
      </c>
      <c r="L24" s="3"/>
      <c r="M24" s="9">
        <v>9940500000</v>
      </c>
      <c r="N24" s="3"/>
      <c r="O24" s="9">
        <v>10000000000</v>
      </c>
      <c r="P24" s="3"/>
      <c r="Q24" s="13">
        <v>-59500000</v>
      </c>
    </row>
    <row r="25" spans="1:17" ht="18.75" x14ac:dyDescent="0.45">
      <c r="A25" s="2" t="s">
        <v>37</v>
      </c>
      <c r="C25" s="9">
        <v>2602328</v>
      </c>
      <c r="D25" s="3"/>
      <c r="E25" s="9">
        <v>30473024068</v>
      </c>
      <c r="F25" s="3"/>
      <c r="G25" s="9">
        <v>34896527561</v>
      </c>
      <c r="H25" s="3"/>
      <c r="I25" s="13">
        <v>-4423503492</v>
      </c>
      <c r="J25" s="3"/>
      <c r="K25" s="9">
        <v>2602328</v>
      </c>
      <c r="L25" s="3"/>
      <c r="M25" s="9">
        <v>30473024068</v>
      </c>
      <c r="N25" s="3"/>
      <c r="O25" s="9">
        <v>34896527561</v>
      </c>
      <c r="P25" s="3"/>
      <c r="Q25" s="13">
        <v>-4423503492</v>
      </c>
    </row>
    <row r="26" spans="1:17" ht="18.75" x14ac:dyDescent="0.45">
      <c r="A26" s="2" t="s">
        <v>35</v>
      </c>
      <c r="C26" s="9">
        <v>1451970</v>
      </c>
      <c r="D26" s="3"/>
      <c r="E26" s="9">
        <v>11270970049</v>
      </c>
      <c r="F26" s="3"/>
      <c r="G26" s="9">
        <v>10179720852</v>
      </c>
      <c r="H26" s="3"/>
      <c r="I26" s="13">
        <v>1091249197</v>
      </c>
      <c r="J26" s="3"/>
      <c r="K26" s="9">
        <v>1451970</v>
      </c>
      <c r="L26" s="3"/>
      <c r="M26" s="9">
        <v>11270970049</v>
      </c>
      <c r="N26" s="3"/>
      <c r="O26" s="9">
        <v>10179720852</v>
      </c>
      <c r="P26" s="3"/>
      <c r="Q26" s="13">
        <v>1091249197</v>
      </c>
    </row>
    <row r="27" spans="1:17" ht="18.75" x14ac:dyDescent="0.45">
      <c r="A27" s="2" t="s">
        <v>36</v>
      </c>
      <c r="C27" s="9">
        <v>7605975</v>
      </c>
      <c r="D27" s="3"/>
      <c r="E27" s="9">
        <v>94130957136</v>
      </c>
      <c r="F27" s="3"/>
      <c r="G27" s="9">
        <v>156506892589</v>
      </c>
      <c r="H27" s="3"/>
      <c r="I27" s="13">
        <v>-62375935452</v>
      </c>
      <c r="J27" s="3"/>
      <c r="K27" s="9">
        <v>7605975</v>
      </c>
      <c r="L27" s="3"/>
      <c r="M27" s="9">
        <v>94130957136</v>
      </c>
      <c r="N27" s="3"/>
      <c r="O27" s="9">
        <v>156506892589</v>
      </c>
      <c r="P27" s="3"/>
      <c r="Q27" s="13">
        <v>-62375935452</v>
      </c>
    </row>
    <row r="28" spans="1:17" ht="18.75" x14ac:dyDescent="0.45">
      <c r="A28" s="2" t="s">
        <v>38</v>
      </c>
      <c r="C28" s="9">
        <v>8300000</v>
      </c>
      <c r="D28" s="3"/>
      <c r="E28" s="9">
        <v>79618434750</v>
      </c>
      <c r="F28" s="3"/>
      <c r="G28" s="9">
        <v>107010476550</v>
      </c>
      <c r="H28" s="3"/>
      <c r="I28" s="13">
        <v>-27392041800</v>
      </c>
      <c r="J28" s="3"/>
      <c r="K28" s="9">
        <v>8300000</v>
      </c>
      <c r="L28" s="3"/>
      <c r="M28" s="9">
        <v>79618434750</v>
      </c>
      <c r="N28" s="3"/>
      <c r="O28" s="9">
        <v>107010476550</v>
      </c>
      <c r="P28" s="3"/>
      <c r="Q28" s="13">
        <v>-27392041800</v>
      </c>
    </row>
    <row r="29" spans="1:17" ht="18.75" x14ac:dyDescent="0.45">
      <c r="A29" s="2" t="s">
        <v>48</v>
      </c>
      <c r="C29" s="9">
        <v>20181836</v>
      </c>
      <c r="D29" s="3"/>
      <c r="E29" s="9">
        <v>198811982891</v>
      </c>
      <c r="F29" s="3"/>
      <c r="G29" s="9">
        <v>318981889805</v>
      </c>
      <c r="H29" s="3"/>
      <c r="I29" s="13">
        <v>-120169906913</v>
      </c>
      <c r="J29" s="3"/>
      <c r="K29" s="9">
        <v>20181836</v>
      </c>
      <c r="L29" s="3"/>
      <c r="M29" s="9">
        <v>198811982891</v>
      </c>
      <c r="N29" s="3"/>
      <c r="O29" s="9">
        <v>318981889805</v>
      </c>
      <c r="P29" s="3"/>
      <c r="Q29" s="13">
        <v>-120169906913</v>
      </c>
    </row>
    <row r="30" spans="1:17" ht="18.75" x14ac:dyDescent="0.45">
      <c r="A30" s="2" t="s">
        <v>41</v>
      </c>
      <c r="C30" s="9">
        <v>2989177</v>
      </c>
      <c r="D30" s="3"/>
      <c r="E30" s="9">
        <v>70095123051</v>
      </c>
      <c r="F30" s="3"/>
      <c r="G30" s="9">
        <v>84744082638</v>
      </c>
      <c r="H30" s="3"/>
      <c r="I30" s="13">
        <v>-14648959586</v>
      </c>
      <c r="J30" s="3"/>
      <c r="K30" s="9">
        <v>2989177</v>
      </c>
      <c r="L30" s="3"/>
      <c r="M30" s="9">
        <v>70095123051</v>
      </c>
      <c r="N30" s="3"/>
      <c r="O30" s="9">
        <v>84744082638</v>
      </c>
      <c r="P30" s="3"/>
      <c r="Q30" s="13">
        <v>-14648959586</v>
      </c>
    </row>
    <row r="31" spans="1:17" ht="18.75" x14ac:dyDescent="0.45">
      <c r="A31" s="2" t="s">
        <v>49</v>
      </c>
      <c r="C31" s="9">
        <v>2900000</v>
      </c>
      <c r="D31" s="3"/>
      <c r="E31" s="9">
        <v>54282088350</v>
      </c>
      <c r="F31" s="3"/>
      <c r="G31" s="9">
        <v>76450397400</v>
      </c>
      <c r="H31" s="3"/>
      <c r="I31" s="13">
        <v>-22168309050</v>
      </c>
      <c r="J31" s="3"/>
      <c r="K31" s="9">
        <v>2900000</v>
      </c>
      <c r="L31" s="3"/>
      <c r="M31" s="9">
        <v>54282088350</v>
      </c>
      <c r="N31" s="3"/>
      <c r="O31" s="9">
        <v>76450397400</v>
      </c>
      <c r="P31" s="3"/>
      <c r="Q31" s="13">
        <v>-22168309050</v>
      </c>
    </row>
    <row r="32" spans="1:17" ht="18.75" x14ac:dyDescent="0.45">
      <c r="A32" s="2" t="s">
        <v>34</v>
      </c>
      <c r="C32" s="9">
        <v>7700000</v>
      </c>
      <c r="D32" s="3"/>
      <c r="E32" s="9">
        <v>56487885300</v>
      </c>
      <c r="F32" s="3"/>
      <c r="G32" s="9">
        <v>77001101100</v>
      </c>
      <c r="H32" s="3"/>
      <c r="I32" s="13">
        <v>-20513215800</v>
      </c>
      <c r="J32" s="3"/>
      <c r="K32" s="9">
        <v>7700000</v>
      </c>
      <c r="L32" s="3"/>
      <c r="M32" s="9">
        <v>56487885300</v>
      </c>
      <c r="N32" s="3"/>
      <c r="O32" s="9">
        <v>77001101100</v>
      </c>
      <c r="P32" s="3"/>
      <c r="Q32" s="13">
        <v>-20513215800</v>
      </c>
    </row>
    <row r="33" spans="1:17" ht="18.75" x14ac:dyDescent="0.45">
      <c r="A33" s="2" t="s">
        <v>29</v>
      </c>
      <c r="C33" s="9">
        <v>164923</v>
      </c>
      <c r="D33" s="3"/>
      <c r="E33" s="9">
        <v>1647614166</v>
      </c>
      <c r="F33" s="3"/>
      <c r="G33" s="9">
        <v>2367318265</v>
      </c>
      <c r="H33" s="3"/>
      <c r="I33" s="13">
        <v>-719704098</v>
      </c>
      <c r="J33" s="3"/>
      <c r="K33" s="9">
        <v>164923</v>
      </c>
      <c r="L33" s="3"/>
      <c r="M33" s="9">
        <v>1647614166</v>
      </c>
      <c r="N33" s="3"/>
      <c r="O33" s="9">
        <v>2367318265</v>
      </c>
      <c r="P33" s="3"/>
      <c r="Q33" s="13">
        <v>-719704098</v>
      </c>
    </row>
    <row r="34" spans="1:17" ht="18.75" x14ac:dyDescent="0.45">
      <c r="A34" s="2" t="s">
        <v>47</v>
      </c>
      <c r="C34" s="9">
        <v>1727389</v>
      </c>
      <c r="D34" s="3"/>
      <c r="E34" s="9">
        <v>26786932153</v>
      </c>
      <c r="F34" s="3"/>
      <c r="G34" s="9">
        <v>31835238597</v>
      </c>
      <c r="H34" s="3"/>
      <c r="I34" s="13">
        <v>-5048306443</v>
      </c>
      <c r="J34" s="3"/>
      <c r="K34" s="9">
        <v>1727389</v>
      </c>
      <c r="L34" s="3"/>
      <c r="M34" s="9">
        <v>26786932153</v>
      </c>
      <c r="N34" s="3"/>
      <c r="O34" s="9">
        <v>31835238597</v>
      </c>
      <c r="P34" s="3"/>
      <c r="Q34" s="13">
        <v>-5048306443</v>
      </c>
    </row>
    <row r="35" spans="1:17" ht="18.75" x14ac:dyDescent="0.45">
      <c r="A35" s="2" t="s">
        <v>16</v>
      </c>
      <c r="C35" s="9">
        <v>2000000</v>
      </c>
      <c r="D35" s="3"/>
      <c r="E35" s="9">
        <v>38072115000</v>
      </c>
      <c r="F35" s="3"/>
      <c r="G35" s="9">
        <v>42465816000</v>
      </c>
      <c r="H35" s="3"/>
      <c r="I35" s="13">
        <v>-4393701000</v>
      </c>
      <c r="J35" s="3"/>
      <c r="K35" s="9">
        <v>2000000</v>
      </c>
      <c r="L35" s="3"/>
      <c r="M35" s="9">
        <v>38072115000</v>
      </c>
      <c r="N35" s="3"/>
      <c r="O35" s="9">
        <v>42465816000</v>
      </c>
      <c r="P35" s="3"/>
      <c r="Q35" s="13">
        <v>-4393701000</v>
      </c>
    </row>
    <row r="36" spans="1:17" ht="18.75" x14ac:dyDescent="0.45">
      <c r="A36" s="2" t="s">
        <v>40</v>
      </c>
      <c r="C36" s="9">
        <v>24600000</v>
      </c>
      <c r="D36" s="3"/>
      <c r="E36" s="9">
        <v>249427026000</v>
      </c>
      <c r="F36" s="3"/>
      <c r="G36" s="9">
        <v>344168330107</v>
      </c>
      <c r="H36" s="3"/>
      <c r="I36" s="13">
        <v>-94741304107</v>
      </c>
      <c r="J36" s="3"/>
      <c r="K36" s="9">
        <v>24600000</v>
      </c>
      <c r="L36" s="3"/>
      <c r="M36" s="9">
        <v>249427026000</v>
      </c>
      <c r="N36" s="3"/>
      <c r="O36" s="9">
        <v>344168330107</v>
      </c>
      <c r="P36" s="3"/>
      <c r="Q36" s="13">
        <v>-94741304107</v>
      </c>
    </row>
    <row r="37" spans="1:17" ht="18.75" x14ac:dyDescent="0.45">
      <c r="A37" s="2" t="s">
        <v>17</v>
      </c>
      <c r="C37" s="9">
        <v>30239716</v>
      </c>
      <c r="D37" s="3"/>
      <c r="E37" s="9">
        <v>108215242883</v>
      </c>
      <c r="F37" s="3"/>
      <c r="G37" s="9">
        <v>146992371583</v>
      </c>
      <c r="H37" s="3"/>
      <c r="I37" s="13">
        <v>-38777128699</v>
      </c>
      <c r="J37" s="3"/>
      <c r="K37" s="9">
        <v>30239716</v>
      </c>
      <c r="L37" s="3"/>
      <c r="M37" s="9">
        <v>108215242883</v>
      </c>
      <c r="N37" s="3"/>
      <c r="O37" s="9">
        <v>146992371583</v>
      </c>
      <c r="P37" s="3"/>
      <c r="Q37" s="13">
        <v>-38777128699</v>
      </c>
    </row>
    <row r="38" spans="1:17" ht="18.75" x14ac:dyDescent="0.45">
      <c r="A38" s="2" t="s">
        <v>51</v>
      </c>
      <c r="C38" s="9">
        <v>35000000</v>
      </c>
      <c r="D38" s="3"/>
      <c r="E38" s="9">
        <v>84196035000</v>
      </c>
      <c r="F38" s="3"/>
      <c r="G38" s="9">
        <v>101921512866</v>
      </c>
      <c r="H38" s="3"/>
      <c r="I38" s="13">
        <v>-17725477866</v>
      </c>
      <c r="J38" s="3"/>
      <c r="K38" s="9">
        <v>35000000</v>
      </c>
      <c r="L38" s="3"/>
      <c r="M38" s="9">
        <v>84196035000</v>
      </c>
      <c r="N38" s="3"/>
      <c r="O38" s="9">
        <v>101921512866</v>
      </c>
      <c r="P38" s="3"/>
      <c r="Q38" s="13">
        <v>-17725477866</v>
      </c>
    </row>
    <row r="39" spans="1:17" ht="18.75" x14ac:dyDescent="0.45">
      <c r="A39" s="2" t="s">
        <v>39</v>
      </c>
      <c r="C39" s="9">
        <v>6951664</v>
      </c>
      <c r="D39" s="3"/>
      <c r="E39" s="9">
        <v>62192714392</v>
      </c>
      <c r="F39" s="3"/>
      <c r="G39" s="9">
        <v>91561496209</v>
      </c>
      <c r="H39" s="3"/>
      <c r="I39" s="13">
        <v>-29368781816</v>
      </c>
      <c r="J39" s="3"/>
      <c r="K39" s="9">
        <v>6951664</v>
      </c>
      <c r="L39" s="3"/>
      <c r="M39" s="9">
        <v>62192714392</v>
      </c>
      <c r="N39" s="3"/>
      <c r="O39" s="9">
        <v>91561496209</v>
      </c>
      <c r="P39" s="3"/>
      <c r="Q39" s="13">
        <v>-29368781816</v>
      </c>
    </row>
    <row r="40" spans="1:17" ht="18.75" x14ac:dyDescent="0.45">
      <c r="A40" s="2" t="s">
        <v>32</v>
      </c>
      <c r="C40" s="9">
        <v>2435483</v>
      </c>
      <c r="D40" s="3"/>
      <c r="E40" s="9">
        <v>114125557041</v>
      </c>
      <c r="F40" s="3"/>
      <c r="G40" s="9">
        <v>140393318884</v>
      </c>
      <c r="H40" s="3"/>
      <c r="I40" s="13">
        <v>-26267761842</v>
      </c>
      <c r="J40" s="3"/>
      <c r="K40" s="9">
        <v>2435483</v>
      </c>
      <c r="L40" s="3"/>
      <c r="M40" s="9">
        <v>114125557041</v>
      </c>
      <c r="N40" s="3"/>
      <c r="O40" s="9">
        <v>140393318884</v>
      </c>
      <c r="P40" s="3"/>
      <c r="Q40" s="13">
        <v>-26267761842</v>
      </c>
    </row>
    <row r="41" spans="1:17" ht="18.75" x14ac:dyDescent="0.45">
      <c r="A41" s="2" t="s">
        <v>43</v>
      </c>
      <c r="C41" s="9">
        <v>1014025</v>
      </c>
      <c r="D41" s="3"/>
      <c r="E41" s="9">
        <v>184916050076</v>
      </c>
      <c r="F41" s="3"/>
      <c r="G41" s="9">
        <v>190240261450</v>
      </c>
      <c r="H41" s="3"/>
      <c r="I41" s="13">
        <v>-5324211373</v>
      </c>
      <c r="J41" s="3"/>
      <c r="K41" s="9">
        <v>1014025</v>
      </c>
      <c r="L41" s="3"/>
      <c r="M41" s="9">
        <v>184916050076</v>
      </c>
      <c r="N41" s="3"/>
      <c r="O41" s="9">
        <v>190240261450</v>
      </c>
      <c r="P41" s="3"/>
      <c r="Q41" s="13">
        <f>-5324211373-16</f>
        <v>-5324211389</v>
      </c>
    </row>
    <row r="42" spans="1:17" ht="18.75" thickBot="1" x14ac:dyDescent="0.45">
      <c r="E42" s="6">
        <f>SUM(E8:E41)</f>
        <v>2810696695397</v>
      </c>
      <c r="G42" s="6">
        <f>SUM(G8:G41)</f>
        <v>3613399359705</v>
      </c>
      <c r="I42" s="12">
        <f>SUM(I8:I41)</f>
        <v>-802702664292</v>
      </c>
      <c r="M42" s="6">
        <f>SUM(M8:M41)</f>
        <v>2810696695397</v>
      </c>
      <c r="O42" s="6">
        <f>SUM(O8:O41)</f>
        <v>3613399359705</v>
      </c>
      <c r="Q42" s="12">
        <f>SUM(Q8:Q41)</f>
        <v>-802702664308</v>
      </c>
    </row>
    <row r="43" spans="1:17" ht="18.75" thickTop="1" x14ac:dyDescent="0.4"/>
    <row r="45" spans="1:17" x14ac:dyDescent="0.4">
      <c r="Q45" s="13"/>
    </row>
    <row r="48" spans="1:17" x14ac:dyDescent="0.4">
      <c r="Q48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2021-01-24T08:26:36Z</cp:lastPrinted>
  <dcterms:created xsi:type="dcterms:W3CDTF">2021-01-23T11:58:48Z</dcterms:created>
  <dcterms:modified xsi:type="dcterms:W3CDTF">2021-01-24T10:08:20Z</dcterms:modified>
</cp:coreProperties>
</file>