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2695" windowHeight="9405" tabRatio="1000" activeTab="8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45621"/>
</workbook>
</file>

<file path=xl/calcChain.xml><?xml version="1.0" encoding="utf-8"?>
<calcChain xmlns="http://schemas.openxmlformats.org/spreadsheetml/2006/main">
  <c r="C10" i="15" l="1"/>
  <c r="Q46" i="11"/>
  <c r="Q59" i="11"/>
  <c r="Q39" i="9"/>
  <c r="M39" i="9"/>
  <c r="I38" i="9"/>
  <c r="E38" i="9"/>
  <c r="E11" i="14" l="1"/>
  <c r="C11" i="14"/>
  <c r="I13" i="13"/>
  <c r="E13" i="13"/>
  <c r="M59" i="11"/>
  <c r="C59" i="11"/>
  <c r="E59" i="11"/>
  <c r="G59" i="11"/>
  <c r="I59" i="11"/>
  <c r="O59" i="11"/>
  <c r="S59" i="11"/>
  <c r="Q46" i="10"/>
  <c r="E47" i="10"/>
  <c r="G47" i="10"/>
  <c r="I47" i="10"/>
  <c r="M47" i="10"/>
  <c r="O47" i="10"/>
  <c r="Q47" i="10"/>
  <c r="E40" i="9"/>
  <c r="G40" i="9"/>
  <c r="I40" i="9"/>
  <c r="M40" i="9"/>
  <c r="O40" i="9"/>
  <c r="Q40" i="9"/>
  <c r="M12" i="8"/>
  <c r="O12" i="8"/>
  <c r="Q12" i="8"/>
  <c r="S12" i="8"/>
  <c r="I12" i="8"/>
  <c r="K12" i="8"/>
  <c r="I13" i="7"/>
  <c r="K13" i="7"/>
  <c r="M13" i="7"/>
  <c r="O13" i="7"/>
  <c r="Q13" i="7"/>
  <c r="S13" i="7"/>
  <c r="K16" i="6"/>
  <c r="Q16" i="6"/>
  <c r="C41" i="1"/>
  <c r="E41" i="1"/>
  <c r="G41" i="1"/>
  <c r="U41" i="1"/>
  <c r="W41" i="1"/>
</calcChain>
</file>

<file path=xl/sharedStrings.xml><?xml version="1.0" encoding="utf-8"?>
<sst xmlns="http://schemas.openxmlformats.org/spreadsheetml/2006/main" count="987" uniqueCount="176">
  <si>
    <t>صندوق سرمایه‌گذاری سهام بزرگ کاردان</t>
  </si>
  <si>
    <t>صورت وضعیت پورتفوی</t>
  </si>
  <si>
    <t>برای ماه منتهی به 1400/01/31</t>
  </si>
  <si>
    <t>نام شرکت</t>
  </si>
  <si>
    <t>1399/12/30</t>
  </si>
  <si>
    <t>تغییرات طی دوره</t>
  </si>
  <si>
    <t>1400/01/31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</si>
  <si>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</si>
  <si>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</si>
  <si>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</si>
  <si>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</si>
  <si>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</si>
  <si>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</si>
  <si>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</si>
  <si>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</si>
  <si>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باما</t>
  </si>
  <si>
    <t>0.94%</t>
  </si>
  <si>
    <t>بانک تجارت</t>
  </si>
  <si>
    <t>1.78%</t>
  </si>
  <si>
    <t>بانک سامان</t>
  </si>
  <si>
    <t>4.45%</t>
  </si>
  <si>
    <t>بانک ملت</t>
  </si>
  <si>
    <t>2.04%</t>
  </si>
  <si>
    <t>بیمه تجارت نو</t>
  </si>
  <si>
    <t>18.71%</t>
  </si>
  <si>
    <t>پالایش نفت تبریز</t>
  </si>
  <si>
    <t>1.04%</t>
  </si>
  <si>
    <t>پتروشیمی پارس</t>
  </si>
  <si>
    <t>0.88%</t>
  </si>
  <si>
    <t>پدیده شیمی قرن</t>
  </si>
  <si>
    <t>5.04%</t>
  </si>
  <si>
    <t>پلی پروپیلن جم - جم پیلن</t>
  </si>
  <si>
    <t>0.87%</t>
  </si>
  <si>
    <t>پلیمر آریا ساسول</t>
  </si>
  <si>
    <t>3.61%</t>
  </si>
  <si>
    <t>تامین سرمایه نوین</t>
  </si>
  <si>
    <t>0.45%</t>
  </si>
  <si>
    <t>رایان هم افزا</t>
  </si>
  <si>
    <t>0.05%</t>
  </si>
  <si>
    <t>س. نفت و گاز و پتروشیمی تأمین</t>
  </si>
  <si>
    <t>0.24%</t>
  </si>
  <si>
    <t>سبحان دارو</t>
  </si>
  <si>
    <t>0.76%</t>
  </si>
  <si>
    <t>سرمایه گذاری تامین اجتماعی</t>
  </si>
  <si>
    <t>4.50%</t>
  </si>
  <si>
    <t>سرمایه گذاری صدرتامین</t>
  </si>
  <si>
    <t>3.53%</t>
  </si>
  <si>
    <t>سرمایه گذاری گروه توسعه ملی</t>
  </si>
  <si>
    <t>2.17%</t>
  </si>
  <si>
    <t>سرمایه‌گذاری‌ سپه‌</t>
  </si>
  <si>
    <t>0.08%</t>
  </si>
  <si>
    <t>سرمایه‌گذاری‌ ملی‌ایران‌</t>
  </si>
  <si>
    <t>2.56%</t>
  </si>
  <si>
    <t>سرمایه‌گذاری‌توکافولاد(هلدینگ</t>
  </si>
  <si>
    <t>1.15%</t>
  </si>
  <si>
    <t>سرمایه‌گذاری‌غدیر(هلدینگ‌</t>
  </si>
  <si>
    <t>3.21%</t>
  </si>
  <si>
    <t>صنایع پتروشیمی خلیج فارس</t>
  </si>
  <si>
    <t>2.38%</t>
  </si>
  <si>
    <t>فولاد مبارکه اصفهان</t>
  </si>
  <si>
    <t>9.22%</t>
  </si>
  <si>
    <t>گروه‌بهمن‌</t>
  </si>
  <si>
    <t>2.43%</t>
  </si>
  <si>
    <t>گسترش نفت و گاز پارسیان</t>
  </si>
  <si>
    <t>4.87%</t>
  </si>
  <si>
    <t>م .صنایع و معادن احیاء سپاهان</t>
  </si>
  <si>
    <t>4.81%</t>
  </si>
  <si>
    <t>مبین انرژی خلیج فارس</t>
  </si>
  <si>
    <t>4.08%</t>
  </si>
  <si>
    <t>معدنی و صنعتی گل گهر</t>
  </si>
  <si>
    <t>0.66%</t>
  </si>
  <si>
    <t>ملی‌ صنایع‌ مس‌ ایران‌</t>
  </si>
  <si>
    <t>4.24%</t>
  </si>
  <si>
    <t>کشتیرانی جمهوری اسلامی ایران</t>
  </si>
  <si>
    <t>1.94%</t>
  </si>
  <si>
    <t>ح. سبحان دارو</t>
  </si>
  <si>
    <t>0.11%</t>
  </si>
  <si>
    <t>ح . معدنی و صنعتی گل گهر</t>
  </si>
  <si>
    <t>0.17%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</si>
  <si>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</si>
  <si>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</si>
  <si>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</si>
  <si>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</si>
  <si>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</si>
  <si>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</si>
  <si>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</si>
  <si>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</si>
  <si>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</si>
  <si>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</si>
  <si>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</si>
  <si>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</si>
  <si>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</si>
  <si>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</si>
  <si>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</si>
  <si>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</si>
  <si>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</si>
  <si>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</si>
  <si>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</si>
  <si>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</si>
  <si>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</si>
  <si>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</si>
  <si>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</si>
  <si>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بانک خاورمیانه مهستان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</si>
  <si>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</si>
  <si>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</si>
  <si>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</si>
  <si>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</si>
  <si>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</si>
  <si>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</si>
  <si>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</si>
  <si>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</si>
  <si>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بانک اقتصاد نوین مرزداران</t>
  </si>
  <si>
    <t>205-283-5324702-1</t>
  </si>
  <si>
    <t>سپرده بلند مدت</t>
  </si>
  <si>
    <t>1399/11/13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</si>
  <si>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</si>
  <si>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</si>
  <si>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</si>
  <si>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</si>
  <si>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</si>
  <si>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</si>
  <si>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</si>
  <si>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</si>
  <si>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</si>
  <si>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</si>
  <si>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</si>
  <si>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</si>
  <si>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</si>
  <si>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</si>
  <si>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</si>
  <si>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</si>
  <si>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1399/12/03</t>
  </si>
  <si>
    <t>1400/01/25</t>
  </si>
  <si>
    <t>1399/12/25</t>
  </si>
  <si>
    <t>1399/10/30</t>
  </si>
  <si>
    <t>بهای فروش</t>
  </si>
  <si>
    <t>ارزش دفتری</t>
  </si>
  <si>
    <t>سود و زیان ناشی از تغییر قیمت</t>
  </si>
  <si>
    <t>سود و زیان ناشی از فروش</t>
  </si>
  <si>
    <t>سرمایه گذاری دارویی تامین</t>
  </si>
  <si>
    <t>ح . سرمایه‌گذاری‌ سپه‌</t>
  </si>
  <si>
    <t>مدیریت سرمایه گذاری کوثربهمن</t>
  </si>
  <si>
    <t>صندوق س. گروه زعفران سحرخیز</t>
  </si>
  <si>
    <t>توسعه‌معادن‌وفلزات‌</t>
  </si>
  <si>
    <t>فرآوری معدنی اپال کانی پارس</t>
  </si>
  <si>
    <t>اعتباری ملل</t>
  </si>
  <si>
    <t>سپیدار سیستم آسیا</t>
  </si>
  <si>
    <t>پالایش نفت شیراز</t>
  </si>
  <si>
    <t>پالایش نفت بندرعباس</t>
  </si>
  <si>
    <t>بیمه کوثر</t>
  </si>
  <si>
    <t>سایپا</t>
  </si>
  <si>
    <t>تامین سرمایه بانک ملت</t>
  </si>
  <si>
    <t>ح . تامین سرمایه لوتوس پارسیان</t>
  </si>
  <si>
    <t>پتروشیمی غدیر</t>
  </si>
  <si>
    <t>مدیریت صنعت شوینده ت.ص.بهشهر</t>
  </si>
  <si>
    <t>پتروشیمی جم</t>
  </si>
  <si>
    <t>پتروشیمی بوعلی سینا</t>
  </si>
  <si>
    <t>ح . پتروشیمی جم</t>
  </si>
  <si>
    <t>درآمد سود سهام</t>
  </si>
  <si>
    <t>درآمد تغییر ارزش</t>
  </si>
  <si>
    <t>درآمد فروش</t>
  </si>
  <si>
    <t>درصد از کل درآمدها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</si>
  <si>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</si>
  <si>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</si>
  <si>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</si>
  <si>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</si>
  <si>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</si>
  <si>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</si>
  <si>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</si>
  <si>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</si>
  <si>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</si>
  <si>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</si>
  <si>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</si>
  <si>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جمع کل </t>
  </si>
  <si>
    <t>جمع کل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</si>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</sst>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3" fontId="1" fillId="0" borderId="1" xfId="0" applyNumberFormat="1" applyFont="1" applyBorder="1"/>
    <xf numFmtId="0" fontId="4" fillId="0" borderId="0" xfId="0" applyFont="1" applyAlignment="1">
      <alignment horizontal="center" vertical="center"/>
    </xf>
    <xf numFmtId="3" fontId="1" fillId="0" borderId="0" xfId="0" quotePrefix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43"/>
  <sheetViews>
    <sheetView rightToLeft="1" zoomScale="85" zoomScaleNormal="85" workbookViewId="0">
      <selection activeCell="A41" sqref="A41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13.140625" style="4" bestFit="1" customWidth="1"/>
    <col min="4" max="4" width="1" style="4" customWidth="1"/>
    <col min="5" max="5" width="18.5703125" style="4" customWidth="1"/>
    <col min="6" max="6" width="1" style="4" customWidth="1"/>
    <col min="7" max="7" width="18.28515625" style="4" bestFit="1" customWidth="1"/>
    <col min="8" max="8" width="1" style="4" customWidth="1"/>
    <col min="9" max="9" width="8.7109375" style="4" bestFit="1" customWidth="1"/>
    <col min="10" max="10" width="1" style="4" customWidth="1"/>
    <col min="11" max="11" width="12.85546875" style="4" bestFit="1" customWidth="1"/>
    <col min="12" max="12" width="1" style="4" customWidth="1"/>
    <col min="13" max="13" width="11.28515625" style="4" bestFit="1" customWidth="1"/>
    <col min="14" max="14" width="1" style="4" customWidth="1"/>
    <col min="15" max="15" width="15.7109375" style="4" bestFit="1" customWidth="1"/>
    <col min="16" max="16" width="1" style="4" customWidth="1"/>
    <col min="17" max="17" width="11.5703125" style="4" bestFit="1" customWidth="1"/>
    <col min="18" max="18" width="1" style="4" customWidth="1"/>
    <col min="19" max="19" width="9.5703125" style="4" bestFit="1" customWidth="1"/>
    <col min="20" max="20" width="1" style="4" customWidth="1"/>
    <col min="21" max="21" width="20.140625" style="4" bestFit="1" customWidth="1"/>
    <col min="22" max="22" width="1" style="4" customWidth="1"/>
    <col min="23" max="23" width="19.28515625" style="4" bestFit="1" customWidth="1"/>
    <col min="24" max="24" width="1" style="4" customWidth="1"/>
    <col min="25" max="25" width="13.7109375" style="4" customWidth="1"/>
    <col min="26" max="26" width="1" style="4" customWidth="1"/>
    <col min="27" max="27" width="9.140625" style="4" customWidth="1"/>
    <col min="28" max="16384" width="9.140625" style="1"/>
  </cols>
  <sheetData>
    <row r="2" spans="1:25" ht="21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1" x14ac:dyDescent="0.4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21" x14ac:dyDescent="0.4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6" spans="1:25" ht="21" x14ac:dyDescent="0.45">
      <c r="A6" s="21" t="s">
        <v>3</v>
      </c>
      <c r="C6" s="19" t="s">
        <v>4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1" customHeight="1" x14ac:dyDescent="0.45">
      <c r="A7" s="21" t="s">
        <v>3</v>
      </c>
      <c r="C7" s="21" t="s">
        <v>7</v>
      </c>
      <c r="E7" s="21" t="s">
        <v>8</v>
      </c>
      <c r="G7" s="21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2" t="s">
        <v>13</v>
      </c>
    </row>
    <row r="8" spans="1:25" ht="21" customHeight="1" x14ac:dyDescent="0.45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23" t="s">
        <v>13</v>
      </c>
    </row>
    <row r="9" spans="1:25" x14ac:dyDescent="0.45">
      <c r="A9" s="1" t="s">
        <v>15</v>
      </c>
      <c r="C9" s="5">
        <v>2000000</v>
      </c>
      <c r="E9" s="5">
        <v>29200572970</v>
      </c>
      <c r="G9" s="5">
        <v>26680302000</v>
      </c>
      <c r="I9" s="5" t="s">
        <v>175</v>
      </c>
      <c r="K9" s="5" t="s">
        <v>175</v>
      </c>
      <c r="M9" s="5" t="s">
        <v>175</v>
      </c>
      <c r="O9" s="5" t="s">
        <v>175</v>
      </c>
      <c r="Q9" s="5">
        <v>2000000</v>
      </c>
      <c r="S9" s="5">
        <v>12760</v>
      </c>
      <c r="U9" s="5">
        <v>29200572970</v>
      </c>
      <c r="W9" s="5">
        <v>25368156000</v>
      </c>
      <c r="Y9" s="4" t="s">
        <v>16</v>
      </c>
    </row>
    <row r="10" spans="1:25" x14ac:dyDescent="0.45">
      <c r="A10" s="1" t="s">
        <v>17</v>
      </c>
      <c r="C10" s="5">
        <v>18000000</v>
      </c>
      <c r="E10" s="5">
        <v>52416778078</v>
      </c>
      <c r="G10" s="5">
        <v>51889410000</v>
      </c>
      <c r="I10" s="5" t="s">
        <v>175</v>
      </c>
      <c r="K10" s="5" t="s">
        <v>175</v>
      </c>
      <c r="M10" s="5" t="s">
        <v>175</v>
      </c>
      <c r="O10" s="5" t="s">
        <v>175</v>
      </c>
      <c r="Q10" s="5">
        <v>18000000</v>
      </c>
      <c r="S10" s="5">
        <v>2680</v>
      </c>
      <c r="U10" s="5">
        <v>52416778078</v>
      </c>
      <c r="W10" s="5">
        <v>47952972000</v>
      </c>
      <c r="Y10" s="4" t="s">
        <v>18</v>
      </c>
    </row>
    <row r="11" spans="1:25" x14ac:dyDescent="0.45">
      <c r="A11" s="1" t="s">
        <v>19</v>
      </c>
      <c r="C11" s="5">
        <v>13000000</v>
      </c>
      <c r="E11" s="5">
        <v>138936039480</v>
      </c>
      <c r="G11" s="5">
        <v>137419460100</v>
      </c>
      <c r="I11" s="5" t="s">
        <v>175</v>
      </c>
      <c r="K11" s="5" t="s">
        <v>175</v>
      </c>
      <c r="M11" s="5" t="s">
        <v>175</v>
      </c>
      <c r="O11" s="5" t="s">
        <v>175</v>
      </c>
      <c r="Q11" s="5">
        <v>13000000</v>
      </c>
      <c r="S11" s="5">
        <v>9265</v>
      </c>
      <c r="U11" s="5">
        <v>138936039480</v>
      </c>
      <c r="W11" s="5">
        <v>119728352250</v>
      </c>
      <c r="Y11" s="4" t="s">
        <v>20</v>
      </c>
    </row>
    <row r="12" spans="1:25" x14ac:dyDescent="0.45">
      <c r="A12" s="1" t="s">
        <v>21</v>
      </c>
      <c r="C12" s="5">
        <v>13239716</v>
      </c>
      <c r="E12" s="5">
        <v>49489426713</v>
      </c>
      <c r="G12" s="5">
        <v>56723650063.038002</v>
      </c>
      <c r="I12" s="5" t="s">
        <v>175</v>
      </c>
      <c r="K12" s="5" t="s">
        <v>175</v>
      </c>
      <c r="M12" s="5" t="s">
        <v>175</v>
      </c>
      <c r="O12" s="5" t="s">
        <v>175</v>
      </c>
      <c r="Q12" s="5">
        <v>13239716</v>
      </c>
      <c r="S12" s="5">
        <v>4180</v>
      </c>
      <c r="U12" s="5">
        <v>49489426713</v>
      </c>
      <c r="W12" s="5">
        <v>55012727903.363998</v>
      </c>
      <c r="Y12" s="4" t="s">
        <v>22</v>
      </c>
    </row>
    <row r="13" spans="1:25" x14ac:dyDescent="0.45">
      <c r="A13" s="1" t="s">
        <v>23</v>
      </c>
      <c r="C13" s="5">
        <v>15887538</v>
      </c>
      <c r="E13" s="5">
        <v>256348203686</v>
      </c>
      <c r="G13" s="5">
        <v>506181672129.39398</v>
      </c>
      <c r="I13" s="5" t="s">
        <v>175</v>
      </c>
      <c r="K13" s="5" t="s">
        <v>175</v>
      </c>
      <c r="M13" s="5" t="s">
        <v>175</v>
      </c>
      <c r="O13" s="5" t="s">
        <v>175</v>
      </c>
      <c r="Q13" s="5">
        <v>15887538</v>
      </c>
      <c r="S13" s="5">
        <v>31904</v>
      </c>
      <c r="U13" s="5">
        <v>256348203686</v>
      </c>
      <c r="W13" s="5">
        <v>503860100078.50598</v>
      </c>
      <c r="Y13" s="4" t="s">
        <v>24</v>
      </c>
    </row>
    <row r="14" spans="1:25" x14ac:dyDescent="0.45">
      <c r="A14" s="1" t="s">
        <v>25</v>
      </c>
      <c r="C14" s="5">
        <v>1000000</v>
      </c>
      <c r="E14" s="5">
        <v>28386317965</v>
      </c>
      <c r="G14" s="5">
        <v>32803650000</v>
      </c>
      <c r="I14" s="5" t="s">
        <v>175</v>
      </c>
      <c r="K14" s="5" t="s">
        <v>175</v>
      </c>
      <c r="M14" s="5" t="s">
        <v>175</v>
      </c>
      <c r="O14" s="5" t="s">
        <v>175</v>
      </c>
      <c r="Q14" s="5">
        <v>1000000</v>
      </c>
      <c r="S14" s="5">
        <v>28050</v>
      </c>
      <c r="U14" s="5">
        <v>28386317965</v>
      </c>
      <c r="W14" s="5">
        <v>27883102500</v>
      </c>
      <c r="Y14" s="4" t="s">
        <v>26</v>
      </c>
    </row>
    <row r="15" spans="1:25" x14ac:dyDescent="0.45">
      <c r="A15" s="1" t="s">
        <v>27</v>
      </c>
      <c r="C15" s="5">
        <v>263586</v>
      </c>
      <c r="E15" s="5">
        <v>42110713903</v>
      </c>
      <c r="G15" s="5">
        <v>42355155272.445</v>
      </c>
      <c r="I15" s="5" t="s">
        <v>175</v>
      </c>
      <c r="K15" s="5" t="s">
        <v>175</v>
      </c>
      <c r="M15" s="5">
        <v>-100000</v>
      </c>
      <c r="O15" s="5">
        <v>15313340291</v>
      </c>
      <c r="Q15" s="5">
        <v>163586</v>
      </c>
      <c r="S15" s="5">
        <v>145090</v>
      </c>
      <c r="U15" s="5">
        <v>26134632509</v>
      </c>
      <c r="W15" s="5">
        <v>23593471318.196999</v>
      </c>
      <c r="Y15" s="4" t="s">
        <v>28</v>
      </c>
    </row>
    <row r="16" spans="1:25" x14ac:dyDescent="0.45">
      <c r="A16" s="1" t="s">
        <v>29</v>
      </c>
      <c r="C16" s="5">
        <v>2200000</v>
      </c>
      <c r="E16" s="5">
        <v>145559952381</v>
      </c>
      <c r="G16" s="5">
        <v>147835116000</v>
      </c>
      <c r="I16" s="5" t="s">
        <v>175</v>
      </c>
      <c r="K16" s="5" t="s">
        <v>175</v>
      </c>
      <c r="M16" s="5" t="s">
        <v>175</v>
      </c>
      <c r="O16" s="5" t="s">
        <v>175</v>
      </c>
      <c r="Q16" s="5">
        <v>2200000</v>
      </c>
      <c r="S16" s="5">
        <v>62050</v>
      </c>
      <c r="U16" s="5">
        <v>145559952381</v>
      </c>
      <c r="W16" s="5">
        <v>135697765500</v>
      </c>
      <c r="Y16" s="4" t="s">
        <v>30</v>
      </c>
    </row>
    <row r="17" spans="1:25" x14ac:dyDescent="0.45">
      <c r="A17" s="1" t="s">
        <v>31</v>
      </c>
      <c r="C17" s="5">
        <v>300000</v>
      </c>
      <c r="E17" s="5">
        <v>27614892858</v>
      </c>
      <c r="G17" s="5">
        <v>24695184150</v>
      </c>
      <c r="I17" s="5" t="s">
        <v>175</v>
      </c>
      <c r="K17" s="5" t="s">
        <v>175</v>
      </c>
      <c r="M17" s="5" t="s">
        <v>175</v>
      </c>
      <c r="O17" s="5" t="s">
        <v>175</v>
      </c>
      <c r="Q17" s="5">
        <v>300000</v>
      </c>
      <c r="S17" s="5">
        <v>79000</v>
      </c>
      <c r="U17" s="5">
        <v>27614892858</v>
      </c>
      <c r="W17" s="5">
        <v>23558985000</v>
      </c>
      <c r="Y17" s="4" t="s">
        <v>32</v>
      </c>
    </row>
    <row r="18" spans="1:25" x14ac:dyDescent="0.45">
      <c r="A18" s="1" t="s">
        <v>33</v>
      </c>
      <c r="C18" s="5">
        <v>1560000</v>
      </c>
      <c r="E18" s="5">
        <v>132517571310</v>
      </c>
      <c r="G18" s="5">
        <v>139449866868</v>
      </c>
      <c r="I18" s="5" t="s">
        <v>175</v>
      </c>
      <c r="K18" s="5" t="s">
        <v>175</v>
      </c>
      <c r="M18" s="5">
        <v>-420000</v>
      </c>
      <c r="O18" s="5">
        <v>36298505264</v>
      </c>
      <c r="Q18" s="5">
        <v>1140000</v>
      </c>
      <c r="S18" s="5">
        <v>85795</v>
      </c>
      <c r="U18" s="5">
        <v>96839763649</v>
      </c>
      <c r="W18" s="5">
        <v>97224352515</v>
      </c>
      <c r="Y18" s="4" t="s">
        <v>34</v>
      </c>
    </row>
    <row r="19" spans="1:25" x14ac:dyDescent="0.45">
      <c r="A19" s="1" t="s">
        <v>35</v>
      </c>
      <c r="C19" s="5">
        <v>1687747</v>
      </c>
      <c r="E19" s="5">
        <v>10988152948</v>
      </c>
      <c r="G19" s="5">
        <v>13119652359.837</v>
      </c>
      <c r="I19" s="5" t="s">
        <v>175</v>
      </c>
      <c r="K19" s="5" t="s">
        <v>175</v>
      </c>
      <c r="M19" s="5" t="s">
        <v>175</v>
      </c>
      <c r="O19" s="5" t="s">
        <v>175</v>
      </c>
      <c r="Q19" s="5">
        <v>1687747</v>
      </c>
      <c r="S19" s="5">
        <v>7160</v>
      </c>
      <c r="U19" s="5">
        <v>10988152948</v>
      </c>
      <c r="W19" s="5">
        <v>12012367122.306</v>
      </c>
      <c r="Y19" s="4" t="s">
        <v>36</v>
      </c>
    </row>
    <row r="20" spans="1:25" x14ac:dyDescent="0.45">
      <c r="A20" s="1" t="s">
        <v>37</v>
      </c>
      <c r="C20" s="5">
        <v>13055</v>
      </c>
      <c r="E20" s="5">
        <v>326794391</v>
      </c>
      <c r="G20" s="5">
        <v>1197456502.11075</v>
      </c>
      <c r="I20" s="5" t="s">
        <v>175</v>
      </c>
      <c r="K20" s="5" t="s">
        <v>175</v>
      </c>
      <c r="M20" s="5" t="s">
        <v>175</v>
      </c>
      <c r="O20" s="5" t="s">
        <v>175</v>
      </c>
      <c r="Q20" s="5">
        <v>13055</v>
      </c>
      <c r="S20" s="5">
        <v>113168</v>
      </c>
      <c r="U20" s="5">
        <v>326794391</v>
      </c>
      <c r="W20" s="5">
        <v>1468617660.9719999</v>
      </c>
      <c r="Y20" s="4" t="s">
        <v>38</v>
      </c>
    </row>
    <row r="21" spans="1:25" x14ac:dyDescent="0.45">
      <c r="A21" s="1" t="s">
        <v>39</v>
      </c>
      <c r="C21" s="5">
        <v>1000000</v>
      </c>
      <c r="E21" s="5">
        <v>11860996733</v>
      </c>
      <c r="G21" s="5">
        <v>12952471500</v>
      </c>
      <c r="I21" s="5" t="s">
        <v>175</v>
      </c>
      <c r="K21" s="5" t="s">
        <v>175</v>
      </c>
      <c r="M21" s="5">
        <v>-400500</v>
      </c>
      <c r="O21" s="5">
        <v>4677815403</v>
      </c>
      <c r="Q21" s="5">
        <v>599500</v>
      </c>
      <c r="S21" s="5">
        <v>11030</v>
      </c>
      <c r="U21" s="5">
        <v>7110667543</v>
      </c>
      <c r="W21" s="5">
        <v>6573140714.25</v>
      </c>
      <c r="Y21" s="4" t="s">
        <v>40</v>
      </c>
    </row>
    <row r="22" spans="1:25" x14ac:dyDescent="0.45">
      <c r="A22" s="1" t="s">
        <v>41</v>
      </c>
      <c r="C22" s="5">
        <v>1073107</v>
      </c>
      <c r="E22" s="5">
        <v>22904283815</v>
      </c>
      <c r="G22" s="5">
        <v>22966524947.425499</v>
      </c>
      <c r="I22" s="5" t="s">
        <v>175</v>
      </c>
      <c r="K22" s="5" t="s">
        <v>175</v>
      </c>
      <c r="M22" s="5" t="s">
        <v>175</v>
      </c>
      <c r="O22" s="5" t="s">
        <v>175</v>
      </c>
      <c r="Q22" s="5">
        <v>1073107</v>
      </c>
      <c r="S22" s="5">
        <v>19081</v>
      </c>
      <c r="U22" s="5">
        <v>20050634419</v>
      </c>
      <c r="W22" s="5">
        <v>20354122736.7314</v>
      </c>
      <c r="Y22" s="4" t="s">
        <v>42</v>
      </c>
    </row>
    <row r="23" spans="1:25" x14ac:dyDescent="0.45">
      <c r="A23" s="1" t="s">
        <v>43</v>
      </c>
      <c r="C23" s="5">
        <v>10827500</v>
      </c>
      <c r="E23" s="5">
        <v>146001490996</v>
      </c>
      <c r="G23" s="5">
        <v>114605237241</v>
      </c>
      <c r="I23" s="5" t="s">
        <v>175</v>
      </c>
      <c r="K23" s="5" t="s">
        <v>175</v>
      </c>
      <c r="M23" s="5">
        <v>-500000</v>
      </c>
      <c r="O23" s="5">
        <v>5513995462</v>
      </c>
      <c r="Q23" s="5">
        <v>10327500</v>
      </c>
      <c r="S23" s="5">
        <v>11800</v>
      </c>
      <c r="U23" s="5">
        <v>139259330252</v>
      </c>
      <c r="W23" s="5">
        <v>121139406225</v>
      </c>
      <c r="Y23" s="4" t="s">
        <v>44</v>
      </c>
    </row>
    <row r="24" spans="1:25" x14ac:dyDescent="0.45">
      <c r="A24" s="1" t="s">
        <v>45</v>
      </c>
      <c r="C24" s="5">
        <v>9440200</v>
      </c>
      <c r="E24" s="5">
        <v>127459558687</v>
      </c>
      <c r="G24" s="5">
        <v>112514529411.89999</v>
      </c>
      <c r="I24" s="5" t="s">
        <v>175</v>
      </c>
      <c r="K24" s="5" t="s">
        <v>175</v>
      </c>
      <c r="M24" s="5" t="s">
        <v>175</v>
      </c>
      <c r="O24" s="5" t="s">
        <v>175</v>
      </c>
      <c r="Q24" s="5">
        <v>9440200</v>
      </c>
      <c r="S24" s="5">
        <v>10130</v>
      </c>
      <c r="U24" s="5">
        <v>127459558687</v>
      </c>
      <c r="W24" s="5">
        <v>95060232105.300003</v>
      </c>
      <c r="Y24" s="4" t="s">
        <v>46</v>
      </c>
    </row>
    <row r="25" spans="1:25" x14ac:dyDescent="0.45">
      <c r="A25" s="1" t="s">
        <v>47</v>
      </c>
      <c r="C25" s="5">
        <v>7100000</v>
      </c>
      <c r="E25" s="5">
        <v>67478477464</v>
      </c>
      <c r="G25" s="5">
        <v>63943260300</v>
      </c>
      <c r="I25" s="5" t="s">
        <v>175</v>
      </c>
      <c r="K25" s="5" t="s">
        <v>175</v>
      </c>
      <c r="M25" s="5" t="s">
        <v>175</v>
      </c>
      <c r="O25" s="5" t="s">
        <v>175</v>
      </c>
      <c r="Q25" s="5">
        <v>7100000</v>
      </c>
      <c r="S25" s="5">
        <v>8270</v>
      </c>
      <c r="U25" s="5">
        <v>67478477464</v>
      </c>
      <c r="W25" s="5">
        <v>58367633850</v>
      </c>
      <c r="Y25" s="4" t="s">
        <v>48</v>
      </c>
    </row>
    <row r="26" spans="1:25" x14ac:dyDescent="0.45">
      <c r="A26" s="1" t="s">
        <v>49</v>
      </c>
      <c r="C26" s="5">
        <v>334132</v>
      </c>
      <c r="E26" s="5">
        <v>3899794722</v>
      </c>
      <c r="G26" s="5">
        <v>2401400502.5580001</v>
      </c>
      <c r="I26" s="5" t="s">
        <v>175</v>
      </c>
      <c r="K26" s="5" t="s">
        <v>175</v>
      </c>
      <c r="M26" s="5" t="s">
        <v>175</v>
      </c>
      <c r="O26" s="5" t="s">
        <v>175</v>
      </c>
      <c r="Q26" s="5">
        <v>334132</v>
      </c>
      <c r="S26" s="5">
        <v>6650</v>
      </c>
      <c r="U26" s="5">
        <v>3899794722</v>
      </c>
      <c r="W26" s="5">
        <v>2208757032.0900002</v>
      </c>
      <c r="Y26" s="4" t="s">
        <v>50</v>
      </c>
    </row>
    <row r="27" spans="1:25" x14ac:dyDescent="0.45">
      <c r="A27" s="1" t="s">
        <v>51</v>
      </c>
      <c r="C27" s="5">
        <v>7605975</v>
      </c>
      <c r="E27" s="5">
        <v>107976974161</v>
      </c>
      <c r="G27" s="5">
        <v>84528843437.024994</v>
      </c>
      <c r="I27" s="5" t="s">
        <v>175</v>
      </c>
      <c r="K27" s="5" t="s">
        <v>175</v>
      </c>
      <c r="M27" s="5" t="s">
        <v>175</v>
      </c>
      <c r="O27" s="5" t="s">
        <v>175</v>
      </c>
      <c r="Q27" s="5">
        <v>7605975</v>
      </c>
      <c r="S27" s="5">
        <v>9130</v>
      </c>
      <c r="U27" s="5">
        <v>107976974161</v>
      </c>
      <c r="W27" s="5">
        <v>69029368567.087494</v>
      </c>
      <c r="Y27" s="4" t="s">
        <v>52</v>
      </c>
    </row>
    <row r="28" spans="1:25" x14ac:dyDescent="0.45">
      <c r="A28" s="1" t="s">
        <v>53</v>
      </c>
      <c r="C28" s="5">
        <v>2602328</v>
      </c>
      <c r="E28" s="5">
        <v>26511803070</v>
      </c>
      <c r="G28" s="5">
        <v>32076867440.16</v>
      </c>
      <c r="I28" s="5" t="s">
        <v>175</v>
      </c>
      <c r="K28" s="5" t="s">
        <v>175</v>
      </c>
      <c r="M28" s="5" t="s">
        <v>175</v>
      </c>
      <c r="O28" s="5" t="s">
        <v>175</v>
      </c>
      <c r="Q28" s="5">
        <v>2602328</v>
      </c>
      <c r="S28" s="5">
        <v>11950</v>
      </c>
      <c r="U28" s="5">
        <v>26511803070</v>
      </c>
      <c r="W28" s="5">
        <v>30912787573.380001</v>
      </c>
      <c r="Y28" s="4" t="s">
        <v>54</v>
      </c>
    </row>
    <row r="29" spans="1:25" x14ac:dyDescent="0.45">
      <c r="A29" s="1" t="s">
        <v>55</v>
      </c>
      <c r="C29" s="5">
        <v>8300000</v>
      </c>
      <c r="E29" s="5">
        <v>111681365180</v>
      </c>
      <c r="G29" s="5">
        <v>96779713950</v>
      </c>
      <c r="I29" s="5" t="s">
        <v>175</v>
      </c>
      <c r="K29" s="5" t="s">
        <v>175</v>
      </c>
      <c r="M29" s="5" t="s">
        <v>175</v>
      </c>
      <c r="O29" s="5" t="s">
        <v>175</v>
      </c>
      <c r="Q29" s="5">
        <v>8300000</v>
      </c>
      <c r="S29" s="5">
        <v>10480</v>
      </c>
      <c r="U29" s="5">
        <v>111681365180</v>
      </c>
      <c r="W29" s="5">
        <v>86466445200</v>
      </c>
      <c r="Y29" s="4" t="s">
        <v>56</v>
      </c>
    </row>
    <row r="30" spans="1:25" x14ac:dyDescent="0.45">
      <c r="A30" s="1" t="s">
        <v>57</v>
      </c>
      <c r="C30" s="5">
        <v>6951664</v>
      </c>
      <c r="E30" s="5">
        <v>102355370550</v>
      </c>
      <c r="G30" s="5">
        <v>74216639175.408005</v>
      </c>
      <c r="I30" s="5" t="s">
        <v>175</v>
      </c>
      <c r="K30" s="5" t="s">
        <v>175</v>
      </c>
      <c r="M30" s="5" t="s">
        <v>175</v>
      </c>
      <c r="O30" s="5" t="s">
        <v>175</v>
      </c>
      <c r="Q30" s="5">
        <v>6951664</v>
      </c>
      <c r="S30" s="5">
        <v>9280</v>
      </c>
      <c r="U30" s="5">
        <v>102355370550</v>
      </c>
      <c r="W30" s="5">
        <v>64127598840.575996</v>
      </c>
      <c r="Y30" s="4" t="s">
        <v>58</v>
      </c>
    </row>
    <row r="31" spans="1:25" x14ac:dyDescent="0.45">
      <c r="A31" s="1" t="s">
        <v>59</v>
      </c>
      <c r="C31" s="5">
        <v>23217153</v>
      </c>
      <c r="E31" s="5">
        <v>321740614901</v>
      </c>
      <c r="G31" s="5">
        <v>327029585014.841</v>
      </c>
      <c r="I31" s="5" t="s">
        <v>175</v>
      </c>
      <c r="K31" s="5" t="s">
        <v>175</v>
      </c>
      <c r="M31" s="5">
        <v>-3000000</v>
      </c>
      <c r="O31" s="5">
        <v>38487535031</v>
      </c>
      <c r="Q31" s="5">
        <v>20217153</v>
      </c>
      <c r="S31" s="5">
        <v>12350</v>
      </c>
      <c r="U31" s="5">
        <v>280166962665</v>
      </c>
      <c r="W31" s="5">
        <v>248196232604.677</v>
      </c>
      <c r="Y31" s="4" t="s">
        <v>60</v>
      </c>
    </row>
    <row r="32" spans="1:25" x14ac:dyDescent="0.45">
      <c r="A32" s="1" t="s">
        <v>61</v>
      </c>
      <c r="C32" s="5">
        <v>45631189</v>
      </c>
      <c r="E32" s="5">
        <v>119075241131</v>
      </c>
      <c r="G32" s="5">
        <v>65408663499.498901</v>
      </c>
      <c r="I32" s="5" t="s">
        <v>175</v>
      </c>
      <c r="K32" s="5" t="s">
        <v>175</v>
      </c>
      <c r="M32" s="5" t="s">
        <v>175</v>
      </c>
      <c r="O32" s="5" t="s">
        <v>175</v>
      </c>
      <c r="Q32" s="5">
        <v>45631189</v>
      </c>
      <c r="S32" s="5">
        <v>1442</v>
      </c>
      <c r="U32" s="5">
        <v>119075241131</v>
      </c>
      <c r="W32" s="5">
        <v>65408663499.498901</v>
      </c>
      <c r="Y32" s="4" t="s">
        <v>62</v>
      </c>
    </row>
    <row r="33" spans="1:27" x14ac:dyDescent="0.45">
      <c r="A33" s="1" t="s">
        <v>63</v>
      </c>
      <c r="C33" s="5">
        <v>6749489</v>
      </c>
      <c r="E33" s="5">
        <v>224488226765</v>
      </c>
      <c r="G33" s="5">
        <v>145860824209.383</v>
      </c>
      <c r="I33" s="5" t="s">
        <v>175</v>
      </c>
      <c r="K33" s="5" t="s">
        <v>175</v>
      </c>
      <c r="M33" s="5" t="s">
        <v>175</v>
      </c>
      <c r="O33" s="5" t="s">
        <v>175</v>
      </c>
      <c r="Q33" s="5">
        <v>6749489</v>
      </c>
      <c r="S33" s="5">
        <v>19560</v>
      </c>
      <c r="U33" s="5">
        <v>224488226765</v>
      </c>
      <c r="W33" s="5">
        <v>131234485811.202</v>
      </c>
      <c r="Y33" s="4" t="s">
        <v>64</v>
      </c>
    </row>
    <row r="34" spans="1:27" x14ac:dyDescent="0.45">
      <c r="A34" s="1" t="s">
        <v>65</v>
      </c>
      <c r="C34" s="5">
        <v>1014025</v>
      </c>
      <c r="E34" s="5">
        <v>219722729935</v>
      </c>
      <c r="G34" s="5">
        <v>147052863437.20901</v>
      </c>
      <c r="I34" s="5" t="s">
        <v>175</v>
      </c>
      <c r="K34" s="5" t="s">
        <v>175</v>
      </c>
      <c r="M34" s="5">
        <v>-45000</v>
      </c>
      <c r="O34" s="5">
        <v>7113004994</v>
      </c>
      <c r="Q34" s="5">
        <v>969025</v>
      </c>
      <c r="S34" s="5">
        <v>134435</v>
      </c>
      <c r="U34" s="5">
        <v>209971961614</v>
      </c>
      <c r="W34" s="5">
        <v>129495764163.54401</v>
      </c>
      <c r="Y34" s="4" t="s">
        <v>66</v>
      </c>
    </row>
    <row r="35" spans="1:27" x14ac:dyDescent="0.45">
      <c r="A35" s="1" t="s">
        <v>67</v>
      </c>
      <c r="C35" s="5">
        <v>7570090</v>
      </c>
      <c r="E35" s="5">
        <v>118472377032</v>
      </c>
      <c r="G35" s="5">
        <v>130032828826.56</v>
      </c>
      <c r="I35" s="5" t="s">
        <v>175</v>
      </c>
      <c r="K35" s="5" t="s">
        <v>175</v>
      </c>
      <c r="M35" s="5">
        <v>-725493</v>
      </c>
      <c r="O35" s="5">
        <v>12259997416</v>
      </c>
      <c r="Q35" s="5">
        <v>6844597</v>
      </c>
      <c r="S35" s="5">
        <v>16150</v>
      </c>
      <c r="U35" s="5">
        <v>107118366681</v>
      </c>
      <c r="W35" s="5">
        <v>109882527112.778</v>
      </c>
      <c r="Y35" s="4" t="s">
        <v>68</v>
      </c>
    </row>
    <row r="36" spans="1:27" x14ac:dyDescent="0.45">
      <c r="A36" s="1" t="s">
        <v>69</v>
      </c>
      <c r="C36" s="5">
        <v>1227389</v>
      </c>
      <c r="E36" s="5">
        <v>22715482891</v>
      </c>
      <c r="G36" s="5">
        <v>24487126731.481499</v>
      </c>
      <c r="I36" s="5" t="s">
        <v>175</v>
      </c>
      <c r="K36" s="5" t="s">
        <v>175</v>
      </c>
      <c r="M36" s="5" t="s">
        <v>175</v>
      </c>
      <c r="O36" s="5" t="s">
        <v>175</v>
      </c>
      <c r="Q36" s="5">
        <v>1227389</v>
      </c>
      <c r="S36" s="5">
        <v>14600</v>
      </c>
      <c r="U36" s="5">
        <v>17214673716</v>
      </c>
      <c r="W36" s="5">
        <v>17813256117.57</v>
      </c>
      <c r="Y36" s="4" t="s">
        <v>70</v>
      </c>
    </row>
    <row r="37" spans="1:27" x14ac:dyDescent="0.45">
      <c r="A37" s="1" t="s">
        <v>71</v>
      </c>
      <c r="C37" s="5">
        <v>10181836</v>
      </c>
      <c r="E37" s="5">
        <v>140534679297</v>
      </c>
      <c r="G37" s="5">
        <v>137750267971.638</v>
      </c>
      <c r="I37" s="5" t="s">
        <v>175</v>
      </c>
      <c r="K37" s="5" t="s">
        <v>175</v>
      </c>
      <c r="M37" s="5" t="s">
        <v>175</v>
      </c>
      <c r="O37" s="5" t="s">
        <v>175</v>
      </c>
      <c r="Q37" s="5">
        <v>10181836</v>
      </c>
      <c r="S37" s="5">
        <v>11280</v>
      </c>
      <c r="U37" s="5">
        <v>140534679297</v>
      </c>
      <c r="W37" s="5">
        <v>114167745975.024</v>
      </c>
      <c r="Y37" s="4" t="s">
        <v>72</v>
      </c>
    </row>
    <row r="38" spans="1:27" x14ac:dyDescent="0.45">
      <c r="A38" s="1" t="s">
        <v>73</v>
      </c>
      <c r="C38" s="5">
        <v>2900000</v>
      </c>
      <c r="E38" s="5">
        <v>60886261283</v>
      </c>
      <c r="G38" s="5">
        <v>55809943200</v>
      </c>
      <c r="I38" s="5" t="s">
        <v>175</v>
      </c>
      <c r="K38" s="5" t="s">
        <v>175</v>
      </c>
      <c r="M38" s="5" t="s">
        <v>175</v>
      </c>
      <c r="O38" s="5" t="s">
        <v>175</v>
      </c>
      <c r="Q38" s="5">
        <v>2900000</v>
      </c>
      <c r="S38" s="5">
        <v>18080</v>
      </c>
      <c r="U38" s="5">
        <v>60886261283</v>
      </c>
      <c r="W38" s="5">
        <v>52120029600</v>
      </c>
      <c r="Y38" s="4" t="s">
        <v>74</v>
      </c>
    </row>
    <row r="39" spans="1:27" x14ac:dyDescent="0.45">
      <c r="A39" s="1" t="s">
        <v>75</v>
      </c>
      <c r="C39" s="5">
        <v>0</v>
      </c>
      <c r="E39" s="5">
        <v>0</v>
      </c>
      <c r="G39" s="5">
        <v>0</v>
      </c>
      <c r="I39" s="5">
        <v>161369</v>
      </c>
      <c r="K39" s="5" t="s">
        <v>175</v>
      </c>
      <c r="M39" s="5" t="s">
        <v>175</v>
      </c>
      <c r="O39" s="5" t="s">
        <v>175</v>
      </c>
      <c r="Q39" s="5">
        <v>161369</v>
      </c>
      <c r="S39" s="5">
        <v>18081</v>
      </c>
      <c r="U39" s="5">
        <v>2853649396</v>
      </c>
      <c r="W39" s="5">
        <v>2900352497.3104501</v>
      </c>
      <c r="Y39" s="4" t="s">
        <v>76</v>
      </c>
    </row>
    <row r="40" spans="1:27" x14ac:dyDescent="0.45">
      <c r="A40" s="1" t="s">
        <v>77</v>
      </c>
      <c r="C40" s="5">
        <v>0</v>
      </c>
      <c r="E40" s="5">
        <v>0</v>
      </c>
      <c r="G40" s="5">
        <v>0</v>
      </c>
      <c r="I40" s="5">
        <v>422327</v>
      </c>
      <c r="K40" s="5" t="s">
        <v>175</v>
      </c>
      <c r="M40" s="5" t="s">
        <v>175</v>
      </c>
      <c r="O40" s="5" t="s">
        <v>175</v>
      </c>
      <c r="Q40" s="5">
        <v>422327</v>
      </c>
      <c r="S40" s="5">
        <v>11070</v>
      </c>
      <c r="U40" s="5">
        <v>5500809175</v>
      </c>
      <c r="W40" s="5">
        <v>4647342688.6545</v>
      </c>
      <c r="Y40" s="4" t="s">
        <v>78</v>
      </c>
    </row>
    <row r="41" spans="1:27" s="2" customFormat="1" ht="21.75" thickBot="1" x14ac:dyDescent="0.6">
      <c r="A41" s="6" t="s">
        <v>173</v>
      </c>
      <c r="B41" s="1"/>
      <c r="C41" s="6">
        <f>SUM(C9:C40)</f>
        <v>222877719</v>
      </c>
      <c r="D41" s="4"/>
      <c r="E41" s="6">
        <f>SUM(E9:E40)</f>
        <v>2869661145296</v>
      </c>
      <c r="F41" s="4"/>
      <c r="G41" s="6">
        <f>SUM(G9:G40)</f>
        <v>2830768166240.9126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6">
        <f>SUM(U9:U40)</f>
        <v>2743836335399</v>
      </c>
      <c r="V41" s="4"/>
      <c r="W41" s="6">
        <f>SUM(W9:W40)</f>
        <v>2503466862763.0181</v>
      </c>
      <c r="X41" s="4"/>
      <c r="Y41" s="4"/>
      <c r="Z41" s="7"/>
      <c r="AA41" s="7"/>
    </row>
    <row r="42" spans="1:27" ht="19.5" thickTop="1" x14ac:dyDescent="0.45">
      <c r="E42" s="5"/>
      <c r="G42" s="5"/>
      <c r="U42" s="5"/>
      <c r="W42" s="5"/>
    </row>
    <row r="43" spans="1:27" x14ac:dyDescent="0.45">
      <c r="E43" s="5"/>
    </row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verticalDpi="0" r:id="rId1"/>
  <ignoredErrors>
    <ignoredError sqref="Y9:Y40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workbookViewId="0">
      <selection activeCell="A10" sqref="A10"/>
    </sheetView>
  </sheetViews>
  <sheetFormatPr defaultColWidth="9" defaultRowHeight="18.75" x14ac:dyDescent="0.45"/>
  <cols>
    <col min="1" max="1" width="24" style="1" bestFit="1" customWidth="1"/>
    <col min="2" max="2" width="0.42578125" style="1" customWidth="1"/>
    <col min="3" max="3" width="17" style="1" bestFit="1" customWidth="1"/>
    <col min="4" max="4" width="0.5703125" style="1" customWidth="1"/>
    <col min="5" max="5" width="17.28515625" style="1" customWidth="1"/>
    <col min="6" max="6" width="0.42578125" style="1" customWidth="1"/>
    <col min="7" max="7" width="26" style="1" bestFit="1" customWidth="1"/>
    <col min="8" max="16384" width="9" style="1"/>
  </cols>
  <sheetData>
    <row r="2" spans="1:7" ht="21" x14ac:dyDescent="0.45">
      <c r="A2" s="28" t="s">
        <v>0</v>
      </c>
      <c r="B2" s="28"/>
      <c r="C2" s="28"/>
      <c r="D2" s="28"/>
      <c r="E2" s="28"/>
      <c r="F2" s="28"/>
      <c r="G2" s="28"/>
    </row>
    <row r="3" spans="1:7" ht="21" x14ac:dyDescent="0.45">
      <c r="A3" s="28" t="s">
        <v>115</v>
      </c>
      <c r="B3" s="28"/>
      <c r="C3" s="28"/>
      <c r="D3" s="28"/>
      <c r="E3" s="28"/>
      <c r="F3" s="28"/>
      <c r="G3" s="28"/>
    </row>
    <row r="4" spans="1:7" ht="21" x14ac:dyDescent="0.45">
      <c r="A4" s="28" t="s">
        <v>2</v>
      </c>
      <c r="B4" s="28"/>
      <c r="C4" s="28"/>
      <c r="D4" s="28"/>
      <c r="E4" s="28"/>
      <c r="F4" s="28"/>
      <c r="G4" s="28"/>
    </row>
    <row r="6" spans="1:7" ht="21" x14ac:dyDescent="0.45">
      <c r="A6" s="29" t="s">
        <v>119</v>
      </c>
      <c r="C6" s="29" t="s">
        <v>87</v>
      </c>
      <c r="E6" s="29" t="s">
        <v>161</v>
      </c>
      <c r="G6" s="29" t="s">
        <v>13</v>
      </c>
    </row>
    <row r="7" spans="1:7" x14ac:dyDescent="0.45">
      <c r="A7" s="1" t="s">
        <v>170</v>
      </c>
      <c r="C7" s="18">
        <v>-205545578394</v>
      </c>
      <c r="E7" s="16">
        <v>1.0138</v>
      </c>
      <c r="G7" s="16">
        <v>-7.6300000000000007E-2</v>
      </c>
    </row>
    <row r="8" spans="1:7" x14ac:dyDescent="0.45">
      <c r="A8" s="1" t="s">
        <v>171</v>
      </c>
      <c r="C8" s="18" t="s">
        <v>175</v>
      </c>
      <c r="E8" s="16">
        <v>0</v>
      </c>
      <c r="G8" s="17">
        <v>0</v>
      </c>
    </row>
    <row r="9" spans="1:7" x14ac:dyDescent="0.45">
      <c r="A9" s="1" t="s">
        <v>172</v>
      </c>
      <c r="C9" s="18">
        <v>1689836160</v>
      </c>
      <c r="E9" s="16">
        <v>-8.3000000000000001E-3</v>
      </c>
      <c r="G9" s="16">
        <v>5.9999999999999995E-4</v>
      </c>
    </row>
    <row r="10" spans="1:7" ht="19.5" thickBot="1" x14ac:dyDescent="0.5">
      <c r="A10" s="11" t="s">
        <v>162</v>
      </c>
      <c r="C10" s="11">
        <f>SUM(C7:C9)</f>
        <v>-203855742234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rightToLeft="1" workbookViewId="0">
      <selection activeCell="A16" sqref="A16"/>
    </sheetView>
  </sheetViews>
  <sheetFormatPr defaultRowHeight="18.75" x14ac:dyDescent="0.25"/>
  <cols>
    <col min="1" max="1" width="24.28515625" style="4" bestFit="1" customWidth="1"/>
    <col min="2" max="2" width="1" style="4" customWidth="1"/>
    <col min="3" max="3" width="24.5703125" style="4" bestFit="1" customWidth="1"/>
    <col min="4" max="4" width="1" style="4" customWidth="1"/>
    <col min="5" max="5" width="14.42578125" style="4" bestFit="1" customWidth="1"/>
    <col min="6" max="6" width="1" style="4" customWidth="1"/>
    <col min="7" max="7" width="15.85546875" style="4" bestFit="1" customWidth="1"/>
    <col min="8" max="8" width="1" style="4" customWidth="1"/>
    <col min="9" max="9" width="11.5703125" style="4" bestFit="1" customWidth="1"/>
    <col min="10" max="10" width="1" style="4" customWidth="1"/>
    <col min="11" max="11" width="16.7109375" style="4" bestFit="1" customWidth="1"/>
    <col min="12" max="12" width="1" style="4" customWidth="1"/>
    <col min="13" max="13" width="15.7109375" style="4" bestFit="1" customWidth="1"/>
    <col min="14" max="14" width="1" style="4" customWidth="1"/>
    <col min="15" max="15" width="16" style="4" bestFit="1" customWidth="1"/>
    <col min="16" max="16" width="1" style="4" customWidth="1"/>
    <col min="17" max="17" width="16.7109375" style="4" bestFit="1" customWidth="1"/>
    <col min="18" max="18" width="1" style="4" customWidth="1"/>
    <col min="19" max="19" width="17" style="4" bestFit="1" customWidth="1"/>
    <col min="20" max="20" width="1" style="4" customWidth="1"/>
    <col min="21" max="21" width="9.140625" style="4" customWidth="1"/>
    <col min="22" max="16384" width="9.140625" style="4"/>
  </cols>
  <sheetData>
    <row r="1" spans="1:19" s="12" customFormat="1" ht="22.5" x14ac:dyDescent="0.25"/>
    <row r="2" spans="1:19" s="12" customFormat="1" ht="24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s="12" customFormat="1" ht="24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s="12" customFormat="1" ht="24" x14ac:dyDescent="0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s="12" customFormat="1" ht="22.5" x14ac:dyDescent="0.25"/>
    <row r="6" spans="1:19" s="12" customFormat="1" ht="24" x14ac:dyDescent="0.25">
      <c r="A6" s="26" t="s">
        <v>82</v>
      </c>
      <c r="C6" s="24" t="s">
        <v>83</v>
      </c>
      <c r="D6" s="24" t="s">
        <v>83</v>
      </c>
      <c r="E6" s="24" t="s">
        <v>83</v>
      </c>
      <c r="F6" s="24" t="s">
        <v>83</v>
      </c>
      <c r="G6" s="24" t="s">
        <v>83</v>
      </c>
      <c r="H6" s="24" t="s">
        <v>83</v>
      </c>
      <c r="I6" s="24" t="s">
        <v>83</v>
      </c>
      <c r="K6" s="24" t="s">
        <v>4</v>
      </c>
      <c r="M6" s="24" t="s">
        <v>5</v>
      </c>
      <c r="N6" s="24" t="s">
        <v>5</v>
      </c>
      <c r="O6" s="24" t="s">
        <v>5</v>
      </c>
      <c r="Q6" s="24" t="s">
        <v>6</v>
      </c>
      <c r="R6" s="24" t="s">
        <v>6</v>
      </c>
      <c r="S6" s="24" t="s">
        <v>6</v>
      </c>
    </row>
    <row r="7" spans="1:19" s="12" customFormat="1" ht="24" x14ac:dyDescent="0.25">
      <c r="A7" s="24" t="s">
        <v>82</v>
      </c>
      <c r="C7" s="24" t="s">
        <v>84</v>
      </c>
      <c r="E7" s="24" t="s">
        <v>85</v>
      </c>
      <c r="G7" s="24" t="s">
        <v>86</v>
      </c>
      <c r="I7" s="24" t="s">
        <v>80</v>
      </c>
      <c r="K7" s="24" t="s">
        <v>87</v>
      </c>
      <c r="M7" s="24" t="s">
        <v>88</v>
      </c>
      <c r="O7" s="24" t="s">
        <v>89</v>
      </c>
      <c r="Q7" s="24" t="s">
        <v>87</v>
      </c>
      <c r="S7" s="27" t="s">
        <v>81</v>
      </c>
    </row>
    <row r="8" spans="1:19" x14ac:dyDescent="0.25">
      <c r="A8" s="4" t="s">
        <v>90</v>
      </c>
      <c r="C8" s="4" t="s">
        <v>91</v>
      </c>
      <c r="E8" s="4" t="s">
        <v>92</v>
      </c>
      <c r="G8" s="4" t="s">
        <v>93</v>
      </c>
      <c r="I8" s="4" t="s">
        <v>175</v>
      </c>
      <c r="K8" s="5">
        <v>5055050626</v>
      </c>
      <c r="M8" s="5">
        <v>144263061346</v>
      </c>
      <c r="O8" s="5">
        <v>137354360740</v>
      </c>
      <c r="Q8" s="5">
        <v>11963751232</v>
      </c>
      <c r="S8" s="14">
        <v>4.4000000000000003E-3</v>
      </c>
    </row>
    <row r="9" spans="1:19" x14ac:dyDescent="0.25">
      <c r="A9" s="4" t="s">
        <v>94</v>
      </c>
      <c r="C9" s="4" t="s">
        <v>95</v>
      </c>
      <c r="E9" s="4" t="s">
        <v>92</v>
      </c>
      <c r="G9" s="4" t="s">
        <v>96</v>
      </c>
      <c r="I9" s="4">
        <v>10</v>
      </c>
      <c r="K9" s="5">
        <v>6747641390</v>
      </c>
      <c r="M9" s="5">
        <v>50008219</v>
      </c>
      <c r="O9" s="5">
        <v>6796641390</v>
      </c>
      <c r="Q9" s="5">
        <v>1008219</v>
      </c>
      <c r="S9" s="15">
        <v>0</v>
      </c>
    </row>
    <row r="10" spans="1:19" x14ac:dyDescent="0.25">
      <c r="A10" s="4" t="s">
        <v>97</v>
      </c>
      <c r="C10" s="4" t="s">
        <v>98</v>
      </c>
      <c r="E10" s="4" t="s">
        <v>92</v>
      </c>
      <c r="G10" s="4" t="s">
        <v>99</v>
      </c>
      <c r="I10" s="4">
        <v>10</v>
      </c>
      <c r="K10" s="5">
        <v>5419852</v>
      </c>
      <c r="M10" s="5">
        <v>35406</v>
      </c>
      <c r="O10" s="5" t="s">
        <v>175</v>
      </c>
      <c r="Q10" s="5">
        <v>5455258</v>
      </c>
      <c r="S10" s="15">
        <v>0</v>
      </c>
    </row>
    <row r="11" spans="1:19" x14ac:dyDescent="0.25">
      <c r="A11" s="4" t="s">
        <v>100</v>
      </c>
      <c r="C11" s="4" t="s">
        <v>101</v>
      </c>
      <c r="E11" s="4" t="s">
        <v>92</v>
      </c>
      <c r="G11" s="4" t="s">
        <v>99</v>
      </c>
      <c r="I11" s="4">
        <v>10</v>
      </c>
      <c r="K11" s="5">
        <v>4346358953</v>
      </c>
      <c r="M11" s="5">
        <v>4548169104</v>
      </c>
      <c r="O11" s="5">
        <v>7919528880</v>
      </c>
      <c r="Q11" s="5">
        <v>974999177</v>
      </c>
      <c r="S11" s="14">
        <v>4.0000000000000002E-4</v>
      </c>
    </row>
    <row r="12" spans="1:19" x14ac:dyDescent="0.25">
      <c r="A12" s="4" t="s">
        <v>102</v>
      </c>
      <c r="C12" s="4" t="s">
        <v>103</v>
      </c>
      <c r="E12" s="4" t="s">
        <v>92</v>
      </c>
      <c r="G12" s="4" t="s">
        <v>104</v>
      </c>
      <c r="I12" s="4" t="s">
        <v>175</v>
      </c>
      <c r="K12" s="5">
        <v>20678</v>
      </c>
      <c r="M12" s="5" t="s">
        <v>175</v>
      </c>
      <c r="O12" s="5" t="s">
        <v>175</v>
      </c>
      <c r="Q12" s="5">
        <v>20678</v>
      </c>
      <c r="S12" s="15">
        <v>0</v>
      </c>
    </row>
    <row r="13" spans="1:19" x14ac:dyDescent="0.25">
      <c r="A13" s="4" t="s">
        <v>105</v>
      </c>
      <c r="C13" s="4" t="s">
        <v>106</v>
      </c>
      <c r="E13" s="4" t="s">
        <v>107</v>
      </c>
      <c r="G13" s="4" t="s">
        <v>108</v>
      </c>
      <c r="I13" s="4" t="s">
        <v>175</v>
      </c>
      <c r="K13" s="5">
        <v>147446</v>
      </c>
      <c r="M13" s="5" t="s">
        <v>175</v>
      </c>
      <c r="O13" s="5">
        <v>7200</v>
      </c>
      <c r="Q13" s="5">
        <v>140246</v>
      </c>
      <c r="S13" s="15">
        <v>0</v>
      </c>
    </row>
    <row r="14" spans="1:19" x14ac:dyDescent="0.25">
      <c r="A14" s="4" t="s">
        <v>102</v>
      </c>
      <c r="C14" s="4" t="s">
        <v>109</v>
      </c>
      <c r="E14" s="4" t="s">
        <v>107</v>
      </c>
      <c r="G14" s="4" t="s">
        <v>110</v>
      </c>
      <c r="I14" s="4" t="s">
        <v>175</v>
      </c>
      <c r="K14" s="5">
        <v>70858</v>
      </c>
      <c r="M14" s="5" t="s">
        <v>175</v>
      </c>
      <c r="O14" s="5" t="s">
        <v>175</v>
      </c>
      <c r="Q14" s="5">
        <v>70858</v>
      </c>
      <c r="S14" s="15">
        <v>0</v>
      </c>
    </row>
    <row r="15" spans="1:19" x14ac:dyDescent="0.25">
      <c r="A15" s="4" t="s">
        <v>111</v>
      </c>
      <c r="C15" s="4" t="s">
        <v>112</v>
      </c>
      <c r="E15" s="4" t="s">
        <v>113</v>
      </c>
      <c r="G15" s="4" t="s">
        <v>114</v>
      </c>
      <c r="I15" s="4">
        <v>20</v>
      </c>
      <c r="K15" s="5">
        <v>100000000000</v>
      </c>
      <c r="M15" s="5" t="s">
        <v>175</v>
      </c>
      <c r="O15" s="5" t="s">
        <v>175</v>
      </c>
      <c r="Q15" s="5">
        <v>100000000000</v>
      </c>
      <c r="S15" s="14">
        <v>3.7100000000000001E-2</v>
      </c>
    </row>
    <row r="16" spans="1:19" s="7" customFormat="1" ht="21.75" thickBot="1" x14ac:dyDescent="0.3">
      <c r="A16" s="6" t="s">
        <v>162</v>
      </c>
      <c r="G16" s="4"/>
      <c r="H16" s="4"/>
      <c r="I16" s="4"/>
      <c r="J16" s="4"/>
      <c r="K16" s="6">
        <f>SUM(K8:K15)</f>
        <v>116154709803</v>
      </c>
      <c r="L16" s="4"/>
      <c r="M16" s="4"/>
      <c r="N16" s="4"/>
      <c r="O16" s="4"/>
      <c r="P16" s="4"/>
      <c r="Q16" s="6">
        <f>SUM(Q8:Q15)</f>
        <v>112945445668</v>
      </c>
    </row>
    <row r="17" spans="11:17" ht="19.5" thickTop="1" x14ac:dyDescent="0.25">
      <c r="K17" s="5"/>
      <c r="Q17" s="5"/>
    </row>
  </sheetData>
  <mergeCells count="17">
    <mergeCell ref="O7"/>
    <mergeCell ref="M6:O6"/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"/>
  <sheetViews>
    <sheetView rightToLeft="1" zoomScale="115" zoomScaleNormal="115" workbookViewId="0">
      <selection activeCell="Q9" sqref="Q9"/>
    </sheetView>
  </sheetViews>
  <sheetFormatPr defaultRowHeight="18.75" x14ac:dyDescent="0.25"/>
  <cols>
    <col min="1" max="1" width="22.5703125" style="4" bestFit="1" customWidth="1"/>
    <col min="2" max="2" width="1" style="4" customWidth="1"/>
    <col min="3" max="3" width="14" style="4" bestFit="1" customWidth="1"/>
    <col min="4" max="4" width="1" style="4" customWidth="1"/>
    <col min="5" max="5" width="13.42578125" style="4" bestFit="1" customWidth="1"/>
    <col min="6" max="6" width="1" style="4" customWidth="1"/>
    <col min="7" max="7" width="8" style="4" bestFit="1" customWidth="1"/>
    <col min="8" max="8" width="1" style="4" customWidth="1"/>
    <col min="9" max="9" width="13.5703125" style="4" bestFit="1" customWidth="1"/>
    <col min="10" max="10" width="1" style="4" customWidth="1"/>
    <col min="11" max="11" width="14.85546875" style="4" bestFit="1" customWidth="1"/>
    <col min="12" max="12" width="1" style="4" customWidth="1"/>
    <col min="13" max="13" width="13.7109375" style="4" bestFit="1" customWidth="1"/>
    <col min="14" max="14" width="1" style="4" customWidth="1"/>
    <col min="15" max="15" width="13.85546875" style="4" bestFit="1" customWidth="1"/>
    <col min="16" max="16" width="1" style="4" customWidth="1"/>
    <col min="17" max="17" width="10.7109375" style="4" bestFit="1" customWidth="1"/>
    <col min="18" max="18" width="1" style="4" customWidth="1"/>
    <col min="19" max="19" width="13.8554687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s="7" customFormat="1" ht="2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s="7" customFormat="1" ht="21" x14ac:dyDescent="0.25">
      <c r="A3" s="20" t="s">
        <v>115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s="7" customFormat="1" ht="21" x14ac:dyDescent="0.2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19" s="7" customFormat="1" ht="21" x14ac:dyDescent="0.25"/>
    <row r="6" spans="1:19" s="7" customFormat="1" ht="21" x14ac:dyDescent="0.25">
      <c r="A6" s="19" t="s">
        <v>116</v>
      </c>
      <c r="B6" s="19" t="s">
        <v>116</v>
      </c>
      <c r="C6" s="19" t="s">
        <v>116</v>
      </c>
      <c r="D6" s="19" t="s">
        <v>116</v>
      </c>
      <c r="E6" s="19" t="s">
        <v>116</v>
      </c>
      <c r="F6" s="19" t="s">
        <v>116</v>
      </c>
      <c r="G6" s="19" t="s">
        <v>116</v>
      </c>
      <c r="I6" s="19" t="s">
        <v>117</v>
      </c>
      <c r="J6" s="19" t="s">
        <v>117</v>
      </c>
      <c r="K6" s="19" t="s">
        <v>117</v>
      </c>
      <c r="L6" s="19" t="s">
        <v>117</v>
      </c>
      <c r="M6" s="19" t="s">
        <v>117</v>
      </c>
      <c r="O6" s="19" t="s">
        <v>118</v>
      </c>
      <c r="P6" s="19" t="s">
        <v>118</v>
      </c>
      <c r="Q6" s="19" t="s">
        <v>118</v>
      </c>
      <c r="R6" s="19" t="s">
        <v>118</v>
      </c>
      <c r="S6" s="19" t="s">
        <v>118</v>
      </c>
    </row>
    <row r="7" spans="1:19" s="7" customFormat="1" ht="21" x14ac:dyDescent="0.25">
      <c r="A7" s="19" t="s">
        <v>119</v>
      </c>
      <c r="C7" s="19" t="s">
        <v>120</v>
      </c>
      <c r="E7" s="19" t="s">
        <v>79</v>
      </c>
      <c r="G7" s="19" t="s">
        <v>80</v>
      </c>
      <c r="I7" s="19" t="s">
        <v>121</v>
      </c>
      <c r="K7" s="19" t="s">
        <v>122</v>
      </c>
      <c r="M7" s="19" t="s">
        <v>123</v>
      </c>
      <c r="O7" s="19" t="s">
        <v>121</v>
      </c>
      <c r="Q7" s="19" t="s">
        <v>122</v>
      </c>
      <c r="S7" s="19" t="s">
        <v>123</v>
      </c>
    </row>
    <row r="8" spans="1:19" x14ac:dyDescent="0.25">
      <c r="A8" s="4" t="s">
        <v>90</v>
      </c>
      <c r="C8" s="5">
        <v>30</v>
      </c>
      <c r="E8" s="4" t="s">
        <v>124</v>
      </c>
      <c r="G8" s="4" t="s">
        <v>175</v>
      </c>
      <c r="I8" s="5" t="s">
        <v>175</v>
      </c>
      <c r="K8" s="5" t="s">
        <v>175</v>
      </c>
      <c r="M8" s="5" t="s">
        <v>175</v>
      </c>
      <c r="O8" s="5">
        <v>89100022</v>
      </c>
      <c r="Q8" s="5" t="s">
        <v>175</v>
      </c>
      <c r="S8" s="5">
        <v>89100022</v>
      </c>
    </row>
    <row r="9" spans="1:19" x14ac:dyDescent="0.25">
      <c r="A9" s="4" t="s">
        <v>94</v>
      </c>
      <c r="C9" s="5">
        <v>28</v>
      </c>
      <c r="E9" s="4" t="s">
        <v>124</v>
      </c>
      <c r="G9" s="4">
        <v>10</v>
      </c>
      <c r="I9" s="5">
        <v>-5520763</v>
      </c>
      <c r="K9" s="5">
        <v>-41977</v>
      </c>
      <c r="M9" s="5">
        <v>-5478786</v>
      </c>
      <c r="O9" s="5">
        <v>2112900</v>
      </c>
      <c r="Q9" s="5">
        <v>8</v>
      </c>
      <c r="S9" s="5">
        <v>2112892</v>
      </c>
    </row>
    <row r="10" spans="1:19" x14ac:dyDescent="0.25">
      <c r="A10" s="4" t="s">
        <v>97</v>
      </c>
      <c r="C10" s="5">
        <v>23</v>
      </c>
      <c r="E10" s="4" t="s">
        <v>124</v>
      </c>
      <c r="G10" s="4">
        <v>10</v>
      </c>
      <c r="I10" s="5">
        <v>37011</v>
      </c>
      <c r="K10" s="5">
        <v>10</v>
      </c>
      <c r="M10" s="5">
        <v>37001</v>
      </c>
      <c r="O10" s="5">
        <v>90829</v>
      </c>
      <c r="Q10" s="5">
        <v>84</v>
      </c>
      <c r="S10" s="5">
        <v>90745</v>
      </c>
    </row>
    <row r="11" spans="1:19" x14ac:dyDescent="0.25">
      <c r="A11" s="4" t="s">
        <v>100</v>
      </c>
      <c r="C11" s="5">
        <v>26</v>
      </c>
      <c r="E11" s="4" t="s">
        <v>124</v>
      </c>
      <c r="G11" s="4">
        <v>10</v>
      </c>
      <c r="I11" s="5">
        <v>-3310208</v>
      </c>
      <c r="K11" s="5">
        <v>-30887</v>
      </c>
      <c r="M11" s="5">
        <v>-3279321</v>
      </c>
      <c r="O11" s="5">
        <v>-134800140</v>
      </c>
      <c r="Q11" s="5">
        <v>4771</v>
      </c>
      <c r="S11" s="5">
        <v>-134804911</v>
      </c>
    </row>
    <row r="12" spans="1:19" x14ac:dyDescent="0.25">
      <c r="A12" s="4" t="s">
        <v>111</v>
      </c>
      <c r="C12" s="5">
        <v>12</v>
      </c>
      <c r="E12" s="4" t="s">
        <v>124</v>
      </c>
      <c r="G12" s="4">
        <v>20</v>
      </c>
      <c r="I12" s="5">
        <v>1698630120</v>
      </c>
      <c r="K12" s="5">
        <v>374332</v>
      </c>
      <c r="M12" s="5">
        <v>1698255788</v>
      </c>
      <c r="O12" s="5">
        <v>4266936096</v>
      </c>
      <c r="Q12" s="5">
        <v>6396940</v>
      </c>
      <c r="S12" s="5">
        <v>4260539156</v>
      </c>
    </row>
    <row r="13" spans="1:19" ht="19.5" thickBot="1" x14ac:dyDescent="0.3">
      <c r="A13" s="6" t="s">
        <v>162</v>
      </c>
      <c r="I13" s="6">
        <f>SUM(I8:I12)</f>
        <v>1689836160</v>
      </c>
      <c r="K13" s="6">
        <f>SUM(K8:K12)</f>
        <v>301478</v>
      </c>
      <c r="M13" s="6">
        <f>SUM(M8:M12)</f>
        <v>1689534682</v>
      </c>
      <c r="O13" s="6">
        <f>SUM(O8:O12)</f>
        <v>4223439707</v>
      </c>
      <c r="Q13" s="6">
        <f>SUM(Q8:Q12)</f>
        <v>6401803</v>
      </c>
      <c r="S13" s="6">
        <f>SUM(S8:S12)</f>
        <v>4217037904</v>
      </c>
    </row>
    <row r="14" spans="1:19" ht="19.5" thickTop="1" x14ac:dyDescent="0.25">
      <c r="I14" s="5"/>
      <c r="K14" s="5"/>
      <c r="M14" s="5"/>
      <c r="O14" s="5"/>
      <c r="Q14" s="5"/>
      <c r="S14" s="5"/>
    </row>
    <row r="15" spans="1:19" x14ac:dyDescent="0.25">
      <c r="K15" s="5"/>
      <c r="S15" s="5"/>
    </row>
  </sheetData>
  <mergeCells count="16">
    <mergeCell ref="A3:S3"/>
    <mergeCell ref="A4:S4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"/>
  <sheetViews>
    <sheetView rightToLeft="1" zoomScale="59" zoomScaleNormal="59" workbookViewId="0">
      <selection activeCell="A25" sqref="A25"/>
    </sheetView>
  </sheetViews>
  <sheetFormatPr defaultRowHeight="18.75" x14ac:dyDescent="0.45"/>
  <cols>
    <col min="1" max="1" width="20.5703125" style="1" bestFit="1" customWidth="1"/>
    <col min="2" max="2" width="1" style="1" customWidth="1"/>
    <col min="3" max="3" width="11" style="1" bestFit="1" customWidth="1"/>
    <col min="4" max="4" width="1" style="1" customWidth="1"/>
    <col min="5" max="5" width="28.140625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20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2.140625" style="1" bestFit="1" customWidth="1"/>
    <col min="18" max="18" width="1" style="1" customWidth="1"/>
    <col min="19" max="19" width="20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1" x14ac:dyDescent="0.45">
      <c r="A3" s="20" t="s">
        <v>115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1" x14ac:dyDescent="0.4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31.5" customHeight="1" x14ac:dyDescent="0.45">
      <c r="A6" s="21" t="s">
        <v>3</v>
      </c>
      <c r="B6" s="4"/>
      <c r="C6" s="19" t="s">
        <v>125</v>
      </c>
      <c r="D6" s="19" t="s">
        <v>125</v>
      </c>
      <c r="E6" s="19" t="s">
        <v>125</v>
      </c>
      <c r="F6" s="19" t="s">
        <v>125</v>
      </c>
      <c r="G6" s="19" t="s">
        <v>125</v>
      </c>
      <c r="H6" s="4"/>
      <c r="I6" s="19" t="s">
        <v>117</v>
      </c>
      <c r="J6" s="19" t="s">
        <v>117</v>
      </c>
      <c r="K6" s="19" t="s">
        <v>117</v>
      </c>
      <c r="L6" s="19" t="s">
        <v>117</v>
      </c>
      <c r="M6" s="19" t="s">
        <v>117</v>
      </c>
      <c r="N6" s="4"/>
      <c r="O6" s="19" t="s">
        <v>118</v>
      </c>
      <c r="P6" s="19" t="s">
        <v>118</v>
      </c>
      <c r="Q6" s="19" t="s">
        <v>118</v>
      </c>
      <c r="R6" s="19" t="s">
        <v>118</v>
      </c>
      <c r="S6" s="19" t="s">
        <v>118</v>
      </c>
    </row>
    <row r="7" spans="1:19" ht="21" x14ac:dyDescent="0.45">
      <c r="A7" s="19" t="s">
        <v>3</v>
      </c>
      <c r="B7" s="4"/>
      <c r="C7" s="19" t="s">
        <v>126</v>
      </c>
      <c r="D7" s="4"/>
      <c r="E7" s="19" t="s">
        <v>127</v>
      </c>
      <c r="F7" s="4"/>
      <c r="G7" s="19" t="s">
        <v>128</v>
      </c>
      <c r="H7" s="4"/>
      <c r="I7" s="19" t="s">
        <v>129</v>
      </c>
      <c r="J7" s="4"/>
      <c r="K7" s="19" t="s">
        <v>122</v>
      </c>
      <c r="L7" s="4"/>
      <c r="M7" s="19" t="s">
        <v>130</v>
      </c>
      <c r="N7" s="4"/>
      <c r="O7" s="19" t="s">
        <v>129</v>
      </c>
      <c r="P7" s="4"/>
      <c r="Q7" s="19" t="s">
        <v>122</v>
      </c>
      <c r="R7" s="4"/>
      <c r="S7" s="19" t="s">
        <v>130</v>
      </c>
    </row>
    <row r="8" spans="1:19" x14ac:dyDescent="0.45">
      <c r="A8" s="4" t="s">
        <v>49</v>
      </c>
      <c r="B8" s="4"/>
      <c r="C8" s="4" t="s">
        <v>131</v>
      </c>
      <c r="D8" s="4"/>
      <c r="E8" s="5">
        <v>1117838</v>
      </c>
      <c r="F8" s="4"/>
      <c r="G8" s="5">
        <v>1300</v>
      </c>
      <c r="H8" s="4"/>
      <c r="I8" s="5">
        <v>0</v>
      </c>
      <c r="J8" s="4"/>
      <c r="K8" s="5">
        <v>0</v>
      </c>
      <c r="L8" s="4"/>
      <c r="M8" s="5">
        <v>0</v>
      </c>
      <c r="N8" s="4"/>
      <c r="O8" s="5">
        <v>1453189400</v>
      </c>
      <c r="P8" s="4"/>
      <c r="Q8" s="5">
        <v>19637695</v>
      </c>
      <c r="R8" s="4"/>
      <c r="S8" s="5">
        <v>1433551705</v>
      </c>
    </row>
    <row r="9" spans="1:19" x14ac:dyDescent="0.45">
      <c r="A9" s="4" t="s">
        <v>51</v>
      </c>
      <c r="B9" s="4"/>
      <c r="C9" s="4" t="s">
        <v>132</v>
      </c>
      <c r="D9" s="4"/>
      <c r="E9" s="5">
        <v>7605975</v>
      </c>
      <c r="F9" s="4"/>
      <c r="G9" s="5">
        <v>320</v>
      </c>
      <c r="H9" s="4"/>
      <c r="I9" s="5">
        <v>2433912000</v>
      </c>
      <c r="J9" s="4"/>
      <c r="K9" s="5">
        <v>342380793</v>
      </c>
      <c r="L9" s="4"/>
      <c r="M9" s="5">
        <v>2091531207</v>
      </c>
      <c r="N9" s="4"/>
      <c r="O9" s="5">
        <v>2433912000</v>
      </c>
      <c r="P9" s="4"/>
      <c r="Q9" s="5">
        <v>342380793</v>
      </c>
      <c r="R9" s="4"/>
      <c r="S9" s="5">
        <v>2091531207</v>
      </c>
    </row>
    <row r="10" spans="1:19" x14ac:dyDescent="0.45">
      <c r="A10" s="4" t="s">
        <v>55</v>
      </c>
      <c r="B10" s="4"/>
      <c r="C10" s="4" t="s">
        <v>133</v>
      </c>
      <c r="D10" s="4"/>
      <c r="E10" s="5">
        <v>8300000</v>
      </c>
      <c r="F10" s="4"/>
      <c r="G10" s="5">
        <v>800</v>
      </c>
      <c r="H10" s="4"/>
      <c r="I10" s="5">
        <v>0</v>
      </c>
      <c r="J10" s="4"/>
      <c r="K10" s="5">
        <v>0</v>
      </c>
      <c r="L10" s="4"/>
      <c r="M10" s="5">
        <v>0</v>
      </c>
      <c r="N10" s="4"/>
      <c r="O10" s="5">
        <v>6640000000</v>
      </c>
      <c r="P10" s="4"/>
      <c r="Q10" s="5">
        <v>4544832</v>
      </c>
      <c r="R10" s="4"/>
      <c r="S10" s="5">
        <v>6635455168</v>
      </c>
    </row>
    <row r="11" spans="1:19" x14ac:dyDescent="0.45">
      <c r="A11" s="4" t="s">
        <v>63</v>
      </c>
      <c r="B11" s="4"/>
      <c r="C11" s="4" t="s">
        <v>134</v>
      </c>
      <c r="D11" s="4"/>
      <c r="E11" s="5">
        <v>7500000</v>
      </c>
      <c r="F11" s="4"/>
      <c r="G11" s="5">
        <v>1250</v>
      </c>
      <c r="H11" s="4"/>
      <c r="I11" s="5">
        <v>0</v>
      </c>
      <c r="J11" s="4"/>
      <c r="K11" s="5">
        <v>0</v>
      </c>
      <c r="L11" s="4"/>
      <c r="M11" s="5">
        <v>0</v>
      </c>
      <c r="N11" s="4"/>
      <c r="O11" s="5">
        <v>9375000000</v>
      </c>
      <c r="P11" s="4"/>
      <c r="Q11" s="5">
        <v>0</v>
      </c>
      <c r="R11" s="4"/>
      <c r="S11" s="5">
        <v>9375000000</v>
      </c>
    </row>
    <row r="12" spans="1:19" ht="19.5" thickBot="1" x14ac:dyDescent="0.5">
      <c r="A12" s="6" t="s">
        <v>162</v>
      </c>
      <c r="B12" s="4"/>
      <c r="C12" s="4"/>
      <c r="D12" s="4"/>
      <c r="E12" s="4"/>
      <c r="F12" s="4"/>
      <c r="G12" s="4"/>
      <c r="H12" s="4"/>
      <c r="I12" s="6">
        <f>SUM(I8:I11)</f>
        <v>2433912000</v>
      </c>
      <c r="J12" s="4"/>
      <c r="K12" s="6">
        <f>SUM(K8:K11)</f>
        <v>342380793</v>
      </c>
      <c r="L12" s="4"/>
      <c r="M12" s="6">
        <f>SUM(M8:M11)</f>
        <v>2091531207</v>
      </c>
      <c r="N12" s="4"/>
      <c r="O12" s="6">
        <f>SUM(O8:O11)</f>
        <v>19902101400</v>
      </c>
      <c r="P12" s="4"/>
      <c r="Q12" s="6">
        <f>SUM(Q8:Q11)</f>
        <v>366563320</v>
      </c>
      <c r="R12" s="4"/>
      <c r="S12" s="6">
        <f>SUM(S8:S11)</f>
        <v>19535538080</v>
      </c>
    </row>
    <row r="13" spans="1:19" ht="19.5" thickTop="1" x14ac:dyDescent="0.4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5"/>
      <c r="N13" s="4"/>
      <c r="O13" s="5"/>
      <c r="P13" s="4"/>
      <c r="Q13" s="5"/>
      <c r="R13" s="4"/>
      <c r="S13" s="5"/>
    </row>
    <row r="14" spans="1:19" x14ac:dyDescent="0.4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3"/>
  <sheetViews>
    <sheetView rightToLeft="1" workbookViewId="0">
      <selection activeCell="I40" sqref="I40"/>
    </sheetView>
  </sheetViews>
  <sheetFormatPr defaultRowHeight="18.75" x14ac:dyDescent="0.25"/>
  <cols>
    <col min="1" max="1" width="24.7109375" style="4" bestFit="1" customWidth="1"/>
    <col min="2" max="2" width="1" style="4" customWidth="1"/>
    <col min="3" max="3" width="11" style="4" bestFit="1" customWidth="1"/>
    <col min="4" max="4" width="1" style="4" customWidth="1"/>
    <col min="5" max="5" width="17.85546875" style="4" bestFit="1" customWidth="1"/>
    <col min="6" max="6" width="1" style="4" customWidth="1"/>
    <col min="7" max="7" width="17.5703125" style="4" bestFit="1" customWidth="1"/>
    <col min="8" max="8" width="1" style="4" customWidth="1"/>
    <col min="9" max="9" width="26.28515625" style="4" bestFit="1" customWidth="1"/>
    <col min="10" max="10" width="1" style="4" customWidth="1"/>
    <col min="11" max="11" width="11" style="4" bestFit="1" customWidth="1"/>
    <col min="12" max="12" width="1" style="4" customWidth="1"/>
    <col min="13" max="13" width="17.42578125" style="4" bestFit="1" customWidth="1"/>
    <col min="14" max="14" width="1" style="4" customWidth="1"/>
    <col min="15" max="15" width="17.7109375" style="4" bestFit="1" customWidth="1"/>
    <col min="16" max="16" width="1" style="4" customWidth="1"/>
    <col min="17" max="17" width="26.285156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2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1" x14ac:dyDescent="0.25">
      <c r="A3" s="28" t="s">
        <v>115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1" x14ac:dyDescent="0.2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21" x14ac:dyDescent="0.25">
      <c r="A6" s="30" t="s">
        <v>3</v>
      </c>
      <c r="C6" s="29" t="s">
        <v>117</v>
      </c>
      <c r="D6" s="29" t="s">
        <v>117</v>
      </c>
      <c r="E6" s="29" t="s">
        <v>117</v>
      </c>
      <c r="F6" s="29" t="s">
        <v>117</v>
      </c>
      <c r="G6" s="29" t="s">
        <v>117</v>
      </c>
      <c r="H6" s="29" t="s">
        <v>117</v>
      </c>
      <c r="I6" s="29" t="s">
        <v>117</v>
      </c>
      <c r="K6" s="29" t="s">
        <v>118</v>
      </c>
      <c r="L6" s="29" t="s">
        <v>118</v>
      </c>
      <c r="M6" s="29" t="s">
        <v>118</v>
      </c>
      <c r="N6" s="29" t="s">
        <v>118</v>
      </c>
      <c r="O6" s="29" t="s">
        <v>118</v>
      </c>
      <c r="P6" s="29" t="s">
        <v>118</v>
      </c>
      <c r="Q6" s="29" t="s">
        <v>118</v>
      </c>
    </row>
    <row r="7" spans="1:17" ht="21" x14ac:dyDescent="0.25">
      <c r="A7" s="29" t="s">
        <v>3</v>
      </c>
      <c r="C7" s="29" t="s">
        <v>7</v>
      </c>
      <c r="E7" s="29" t="s">
        <v>135</v>
      </c>
      <c r="G7" s="29" t="s">
        <v>136</v>
      </c>
      <c r="I7" s="29" t="s">
        <v>137</v>
      </c>
      <c r="K7" s="29" t="s">
        <v>7</v>
      </c>
      <c r="M7" s="29" t="s">
        <v>135</v>
      </c>
      <c r="O7" s="29" t="s">
        <v>136</v>
      </c>
      <c r="Q7" s="29" t="s">
        <v>137</v>
      </c>
    </row>
    <row r="8" spans="1:17" x14ac:dyDescent="0.25">
      <c r="A8" s="4" t="s">
        <v>75</v>
      </c>
      <c r="C8" s="5">
        <v>161369</v>
      </c>
      <c r="E8" s="5">
        <v>2900352497</v>
      </c>
      <c r="G8" s="5">
        <v>2853649396</v>
      </c>
      <c r="I8" s="5">
        <v>46703101</v>
      </c>
      <c r="K8" s="5">
        <v>161369</v>
      </c>
      <c r="M8" s="5">
        <v>2900352497</v>
      </c>
      <c r="O8" s="5">
        <v>2853649396</v>
      </c>
      <c r="Q8" s="5">
        <v>46703101</v>
      </c>
    </row>
    <row r="9" spans="1:17" x14ac:dyDescent="0.25">
      <c r="A9" s="4" t="s">
        <v>77</v>
      </c>
      <c r="C9" s="5">
        <v>422327</v>
      </c>
      <c r="E9" s="5">
        <v>4647342688</v>
      </c>
      <c r="G9" s="5">
        <v>5500809175</v>
      </c>
      <c r="I9" s="5">
        <v>-853466486</v>
      </c>
      <c r="K9" s="5">
        <v>422327</v>
      </c>
      <c r="M9" s="5">
        <v>4647342688</v>
      </c>
      <c r="O9" s="5">
        <v>5500809175</v>
      </c>
      <c r="Q9" s="5">
        <v>-853466486</v>
      </c>
    </row>
    <row r="10" spans="1:17" x14ac:dyDescent="0.25">
      <c r="A10" s="4" t="s">
        <v>67</v>
      </c>
      <c r="C10" s="5">
        <v>6844597</v>
      </c>
      <c r="E10" s="5">
        <v>109882527112</v>
      </c>
      <c r="G10" s="5">
        <v>118330893991</v>
      </c>
      <c r="I10" s="5">
        <v>-8448366878</v>
      </c>
      <c r="K10" s="5">
        <v>6844597</v>
      </c>
      <c r="M10" s="5">
        <v>109882527112</v>
      </c>
      <c r="O10" s="5">
        <v>110400828219</v>
      </c>
      <c r="Q10" s="5">
        <v>-518301106</v>
      </c>
    </row>
    <row r="11" spans="1:17" x14ac:dyDescent="0.25">
      <c r="A11" s="4" t="s">
        <v>41</v>
      </c>
      <c r="C11" s="5">
        <v>1073107</v>
      </c>
      <c r="E11" s="5">
        <v>20354122736</v>
      </c>
      <c r="G11" s="5">
        <v>20112875551</v>
      </c>
      <c r="I11" s="5">
        <v>241247185</v>
      </c>
      <c r="K11" s="5">
        <v>1073107</v>
      </c>
      <c r="M11" s="5">
        <v>20354122736</v>
      </c>
      <c r="O11" s="5">
        <v>20050634419</v>
      </c>
      <c r="Q11" s="5">
        <v>303488317</v>
      </c>
    </row>
    <row r="12" spans="1:17" x14ac:dyDescent="0.25">
      <c r="A12" s="4" t="s">
        <v>27</v>
      </c>
      <c r="C12" s="5">
        <v>163586</v>
      </c>
      <c r="E12" s="5">
        <v>23593471318</v>
      </c>
      <c r="G12" s="5">
        <v>26347968123</v>
      </c>
      <c r="I12" s="5">
        <v>-2754496804</v>
      </c>
      <c r="K12" s="5">
        <v>163586</v>
      </c>
      <c r="M12" s="5">
        <v>23593471318</v>
      </c>
      <c r="O12" s="5">
        <v>26185517172</v>
      </c>
      <c r="Q12" s="5">
        <v>-2592045853</v>
      </c>
    </row>
    <row r="13" spans="1:17" x14ac:dyDescent="0.25">
      <c r="A13" s="4" t="s">
        <v>35</v>
      </c>
      <c r="C13" s="5">
        <v>1687747</v>
      </c>
      <c r="E13" s="5">
        <v>12012367122</v>
      </c>
      <c r="G13" s="5">
        <v>13119652359</v>
      </c>
      <c r="I13" s="5">
        <v>-1107285236</v>
      </c>
      <c r="K13" s="5">
        <v>1687747</v>
      </c>
      <c r="M13" s="5">
        <v>12012367122</v>
      </c>
      <c r="O13" s="5">
        <v>11290954023</v>
      </c>
      <c r="Q13" s="5">
        <v>721413099</v>
      </c>
    </row>
    <row r="14" spans="1:17" x14ac:dyDescent="0.25">
      <c r="A14" s="4" t="s">
        <v>31</v>
      </c>
      <c r="C14" s="5">
        <v>300000</v>
      </c>
      <c r="E14" s="5">
        <v>23558985000</v>
      </c>
      <c r="G14" s="5">
        <v>24695184150</v>
      </c>
      <c r="I14" s="5">
        <v>-1136199150</v>
      </c>
      <c r="K14" s="5">
        <v>300000</v>
      </c>
      <c r="M14" s="5">
        <v>23558985000</v>
      </c>
      <c r="O14" s="5">
        <v>25697186553</v>
      </c>
      <c r="Q14" s="5">
        <v>-2138201553</v>
      </c>
    </row>
    <row r="15" spans="1:17" x14ac:dyDescent="0.25">
      <c r="A15" s="4" t="s">
        <v>45</v>
      </c>
      <c r="C15" s="5">
        <v>9440200</v>
      </c>
      <c r="E15" s="5">
        <v>95060232105</v>
      </c>
      <c r="G15" s="5">
        <v>112514529411</v>
      </c>
      <c r="I15" s="5">
        <v>-17454297305</v>
      </c>
      <c r="K15" s="5">
        <v>9440200</v>
      </c>
      <c r="M15" s="5">
        <v>95060232105</v>
      </c>
      <c r="O15" s="5">
        <v>107822514003</v>
      </c>
      <c r="Q15" s="5">
        <v>-12762281897</v>
      </c>
    </row>
    <row r="16" spans="1:17" x14ac:dyDescent="0.25">
      <c r="A16" s="4" t="s">
        <v>29</v>
      </c>
      <c r="C16" s="5">
        <v>2200000</v>
      </c>
      <c r="E16" s="5">
        <v>135697765500</v>
      </c>
      <c r="G16" s="5">
        <v>147835116000</v>
      </c>
      <c r="I16" s="5">
        <v>-12137350500</v>
      </c>
      <c r="K16" s="5">
        <v>2200000</v>
      </c>
      <c r="M16" s="5">
        <v>135697765500</v>
      </c>
      <c r="O16" s="5">
        <v>145556237897</v>
      </c>
      <c r="Q16" s="5">
        <v>-9858472397</v>
      </c>
    </row>
    <row r="17" spans="1:17" x14ac:dyDescent="0.25">
      <c r="A17" s="4" t="s">
        <v>37</v>
      </c>
      <c r="C17" s="5">
        <v>13055</v>
      </c>
      <c r="E17" s="5">
        <v>1468617660</v>
      </c>
      <c r="G17" s="5">
        <v>1197456502</v>
      </c>
      <c r="I17" s="5">
        <v>271161158</v>
      </c>
      <c r="K17" s="5">
        <v>13055</v>
      </c>
      <c r="M17" s="5">
        <v>1468617660</v>
      </c>
      <c r="O17" s="5">
        <v>479330393</v>
      </c>
      <c r="Q17" s="5">
        <v>989287267</v>
      </c>
    </row>
    <row r="18" spans="1:17" x14ac:dyDescent="0.25">
      <c r="A18" s="4" t="s">
        <v>33</v>
      </c>
      <c r="C18" s="5">
        <v>1140000</v>
      </c>
      <c r="E18" s="5">
        <v>97224352515</v>
      </c>
      <c r="G18" s="5">
        <v>101537769096</v>
      </c>
      <c r="I18" s="5">
        <v>-4313416581</v>
      </c>
      <c r="K18" s="5">
        <v>1140000</v>
      </c>
      <c r="M18" s="5">
        <v>97224352515</v>
      </c>
      <c r="O18" s="5">
        <v>102904265741</v>
      </c>
      <c r="Q18" s="5">
        <v>-5679913226</v>
      </c>
    </row>
    <row r="19" spans="1:17" x14ac:dyDescent="0.25">
      <c r="A19" s="4" t="s">
        <v>43</v>
      </c>
      <c r="C19" s="5">
        <v>10327500</v>
      </c>
      <c r="E19" s="5">
        <v>121139406225</v>
      </c>
      <c r="G19" s="5">
        <v>107863076497</v>
      </c>
      <c r="I19" s="5">
        <v>13276329728</v>
      </c>
      <c r="K19" s="5">
        <v>10327500</v>
      </c>
      <c r="M19" s="5">
        <v>121139406225</v>
      </c>
      <c r="O19" s="5">
        <v>139259330252</v>
      </c>
      <c r="Q19" s="5">
        <v>-18119924027</v>
      </c>
    </row>
    <row r="20" spans="1:17" x14ac:dyDescent="0.25">
      <c r="A20" s="4" t="s">
        <v>63</v>
      </c>
      <c r="C20" s="5">
        <v>6749489</v>
      </c>
      <c r="E20" s="5">
        <v>131234485811</v>
      </c>
      <c r="G20" s="5">
        <v>145860824209</v>
      </c>
      <c r="I20" s="5">
        <v>-14626338397</v>
      </c>
      <c r="K20" s="5">
        <v>6749489</v>
      </c>
      <c r="M20" s="5">
        <v>131234485811</v>
      </c>
      <c r="O20" s="5">
        <v>157266684421</v>
      </c>
      <c r="Q20" s="5">
        <v>-26032198609</v>
      </c>
    </row>
    <row r="21" spans="1:17" x14ac:dyDescent="0.25">
      <c r="A21" s="4" t="s">
        <v>19</v>
      </c>
      <c r="C21" s="5">
        <v>13000000</v>
      </c>
      <c r="E21" s="5">
        <v>119728352250</v>
      </c>
      <c r="G21" s="5">
        <v>137419460100</v>
      </c>
      <c r="I21" s="5">
        <v>-17691107850</v>
      </c>
      <c r="K21" s="5">
        <v>13000000</v>
      </c>
      <c r="M21" s="5">
        <v>119728352250</v>
      </c>
      <c r="O21" s="5">
        <v>138936039480</v>
      </c>
      <c r="Q21" s="5">
        <v>-19207687230</v>
      </c>
    </row>
    <row r="22" spans="1:17" x14ac:dyDescent="0.25">
      <c r="A22" s="4" t="s">
        <v>23</v>
      </c>
      <c r="C22" s="5">
        <v>15887538</v>
      </c>
      <c r="E22" s="5">
        <v>503860100078</v>
      </c>
      <c r="G22" s="5">
        <v>506181672129</v>
      </c>
      <c r="I22" s="5">
        <v>-2321572050</v>
      </c>
      <c r="K22" s="5">
        <v>15887538</v>
      </c>
      <c r="M22" s="5">
        <v>503860100078</v>
      </c>
      <c r="O22" s="5">
        <v>481970992171</v>
      </c>
      <c r="Q22" s="5">
        <v>21889107907</v>
      </c>
    </row>
    <row r="23" spans="1:17" x14ac:dyDescent="0.25">
      <c r="A23" s="4" t="s">
        <v>53</v>
      </c>
      <c r="C23" s="5">
        <v>2602328</v>
      </c>
      <c r="E23" s="5">
        <v>30912787573</v>
      </c>
      <c r="G23" s="5">
        <v>32076867440</v>
      </c>
      <c r="I23" s="5">
        <v>-1164079866</v>
      </c>
      <c r="K23" s="5">
        <v>2602328</v>
      </c>
      <c r="M23" s="5">
        <v>30912787573</v>
      </c>
      <c r="O23" s="5">
        <v>34896527561</v>
      </c>
      <c r="Q23" s="5">
        <v>-3983739987</v>
      </c>
    </row>
    <row r="24" spans="1:17" x14ac:dyDescent="0.25">
      <c r="A24" s="4" t="s">
        <v>49</v>
      </c>
      <c r="C24" s="5">
        <v>334132</v>
      </c>
      <c r="E24" s="5">
        <v>2208757032</v>
      </c>
      <c r="G24" s="5">
        <v>2401400502</v>
      </c>
      <c r="I24" s="5">
        <v>-192643469</v>
      </c>
      <c r="K24" s="5">
        <v>334132</v>
      </c>
      <c r="M24" s="5">
        <v>2208757032</v>
      </c>
      <c r="O24" s="5">
        <v>2342590065</v>
      </c>
      <c r="Q24" s="5">
        <v>-133833032</v>
      </c>
    </row>
    <row r="25" spans="1:17" x14ac:dyDescent="0.25">
      <c r="A25" s="4" t="s">
        <v>51</v>
      </c>
      <c r="C25" s="5">
        <v>7605975</v>
      </c>
      <c r="E25" s="5">
        <v>69029368567</v>
      </c>
      <c r="G25" s="5">
        <v>84528843437</v>
      </c>
      <c r="I25" s="5">
        <v>-15499474869</v>
      </c>
      <c r="K25" s="5">
        <v>7605975</v>
      </c>
      <c r="M25" s="5">
        <v>69029368567</v>
      </c>
      <c r="O25" s="5">
        <v>156506892589</v>
      </c>
      <c r="Q25" s="5">
        <v>-87477524021</v>
      </c>
    </row>
    <row r="26" spans="1:17" x14ac:dyDescent="0.25">
      <c r="A26" s="4" t="s">
        <v>55</v>
      </c>
      <c r="C26" s="5">
        <v>8300000</v>
      </c>
      <c r="E26" s="5">
        <v>86466445200</v>
      </c>
      <c r="G26" s="5">
        <v>96779713950</v>
      </c>
      <c r="I26" s="5">
        <v>-10313268750</v>
      </c>
      <c r="K26" s="5">
        <v>8300000</v>
      </c>
      <c r="M26" s="5">
        <v>86466445200</v>
      </c>
      <c r="O26" s="5">
        <v>107010476550</v>
      </c>
      <c r="Q26" s="5">
        <v>-20544031350</v>
      </c>
    </row>
    <row r="27" spans="1:17" x14ac:dyDescent="0.25">
      <c r="A27" s="4" t="s">
        <v>71</v>
      </c>
      <c r="C27" s="5">
        <v>10181836</v>
      </c>
      <c r="E27" s="5">
        <v>114167745975</v>
      </c>
      <c r="G27" s="5">
        <v>137750267971</v>
      </c>
      <c r="I27" s="5">
        <v>-23582521995</v>
      </c>
      <c r="K27" s="5">
        <v>10181836</v>
      </c>
      <c r="M27" s="5">
        <v>114167745975</v>
      </c>
      <c r="O27" s="5">
        <v>160927939754</v>
      </c>
      <c r="Q27" s="5">
        <v>-46760193778</v>
      </c>
    </row>
    <row r="28" spans="1:17" x14ac:dyDescent="0.25">
      <c r="A28" s="4" t="s">
        <v>73</v>
      </c>
      <c r="C28" s="5">
        <v>2900000</v>
      </c>
      <c r="E28" s="5">
        <v>52120029600</v>
      </c>
      <c r="G28" s="5">
        <v>55809943200</v>
      </c>
      <c r="I28" s="5">
        <v>-3689913600</v>
      </c>
      <c r="K28" s="5">
        <v>2900000</v>
      </c>
      <c r="M28" s="5">
        <v>52120029600</v>
      </c>
      <c r="O28" s="5">
        <v>76450397400</v>
      </c>
      <c r="Q28" s="5">
        <v>-24330367800</v>
      </c>
    </row>
    <row r="29" spans="1:17" x14ac:dyDescent="0.25">
      <c r="A29" s="4" t="s">
        <v>47</v>
      </c>
      <c r="C29" s="5">
        <v>7100000</v>
      </c>
      <c r="E29" s="5">
        <v>58367633850</v>
      </c>
      <c r="G29" s="5">
        <v>63943260300</v>
      </c>
      <c r="I29" s="5">
        <v>-5575626450</v>
      </c>
      <c r="K29" s="5">
        <v>7100000</v>
      </c>
      <c r="M29" s="5">
        <v>58367633850</v>
      </c>
      <c r="O29" s="5">
        <v>71001015299</v>
      </c>
      <c r="Q29" s="5">
        <v>-12633381449</v>
      </c>
    </row>
    <row r="30" spans="1:17" x14ac:dyDescent="0.25">
      <c r="A30" s="4" t="s">
        <v>25</v>
      </c>
      <c r="C30" s="5">
        <v>1000000</v>
      </c>
      <c r="E30" s="5">
        <v>27883102500</v>
      </c>
      <c r="G30" s="5">
        <v>32803650000</v>
      </c>
      <c r="I30" s="5">
        <v>-4920547500</v>
      </c>
      <c r="K30" s="5">
        <v>1000000</v>
      </c>
      <c r="M30" s="5">
        <v>27883102500</v>
      </c>
      <c r="O30" s="5">
        <v>28386317965</v>
      </c>
      <c r="Q30" s="5">
        <v>-503215465</v>
      </c>
    </row>
    <row r="31" spans="1:17" x14ac:dyDescent="0.25">
      <c r="A31" s="4" t="s">
        <v>69</v>
      </c>
      <c r="C31" s="5">
        <v>1227389</v>
      </c>
      <c r="E31" s="5">
        <v>17813256117</v>
      </c>
      <c r="G31" s="5">
        <v>18986317556</v>
      </c>
      <c r="I31" s="5">
        <v>-1173061438</v>
      </c>
      <c r="K31" s="5">
        <v>1227389</v>
      </c>
      <c r="M31" s="5">
        <v>17813256117</v>
      </c>
      <c r="O31" s="5">
        <v>17119585922</v>
      </c>
      <c r="Q31" s="5">
        <v>693670195</v>
      </c>
    </row>
    <row r="32" spans="1:17" x14ac:dyDescent="0.25">
      <c r="A32" s="4" t="s">
        <v>15</v>
      </c>
      <c r="C32" s="5">
        <v>2000000</v>
      </c>
      <c r="E32" s="5">
        <v>25368156000</v>
      </c>
      <c r="G32" s="5">
        <v>26680302000</v>
      </c>
      <c r="I32" s="5">
        <v>-1312146000</v>
      </c>
      <c r="K32" s="5">
        <v>2000000</v>
      </c>
      <c r="M32" s="5">
        <v>25368156000</v>
      </c>
      <c r="O32" s="5">
        <v>42465816000</v>
      </c>
      <c r="Q32" s="5">
        <v>-17097660000</v>
      </c>
    </row>
    <row r="33" spans="1:22" x14ac:dyDescent="0.25">
      <c r="A33" s="4" t="s">
        <v>59</v>
      </c>
      <c r="C33" s="5">
        <v>20217153</v>
      </c>
      <c r="E33" s="5">
        <v>248196232604</v>
      </c>
      <c r="G33" s="5">
        <v>285057837430</v>
      </c>
      <c r="I33" s="5">
        <v>-36861604825</v>
      </c>
      <c r="K33" s="5">
        <v>20217153</v>
      </c>
      <c r="M33" s="5">
        <v>248196232604</v>
      </c>
      <c r="O33" s="5">
        <v>282849747443</v>
      </c>
      <c r="Q33" s="5">
        <v>-34653514838</v>
      </c>
    </row>
    <row r="34" spans="1:22" x14ac:dyDescent="0.25">
      <c r="A34" s="4" t="s">
        <v>21</v>
      </c>
      <c r="C34" s="5">
        <v>13239716</v>
      </c>
      <c r="E34" s="5">
        <v>55012727903</v>
      </c>
      <c r="G34" s="5">
        <v>56723650063</v>
      </c>
      <c r="I34" s="5">
        <v>-1710922159</v>
      </c>
      <c r="K34" s="5">
        <v>13239716</v>
      </c>
      <c r="M34" s="5">
        <v>55012727903</v>
      </c>
      <c r="O34" s="5">
        <v>64356995242</v>
      </c>
      <c r="Q34" s="5">
        <v>-9344267338</v>
      </c>
    </row>
    <row r="35" spans="1:22" x14ac:dyDescent="0.25">
      <c r="A35" s="4" t="s">
        <v>17</v>
      </c>
      <c r="C35" s="5">
        <v>18000000</v>
      </c>
      <c r="E35" s="5">
        <v>47952972000</v>
      </c>
      <c r="G35" s="5">
        <v>51889410000</v>
      </c>
      <c r="I35" s="5">
        <v>-3936438000</v>
      </c>
      <c r="K35" s="5">
        <v>18000000</v>
      </c>
      <c r="M35" s="5">
        <v>47952972000</v>
      </c>
      <c r="O35" s="5">
        <v>52416778078</v>
      </c>
      <c r="Q35" s="5">
        <v>-4463806078</v>
      </c>
    </row>
    <row r="36" spans="1:22" x14ac:dyDescent="0.25">
      <c r="A36" s="4" t="s">
        <v>57</v>
      </c>
      <c r="C36" s="5">
        <v>6951664</v>
      </c>
      <c r="E36" s="5">
        <v>64127598840</v>
      </c>
      <c r="G36" s="5">
        <v>74216639175</v>
      </c>
      <c r="I36" s="5">
        <v>-10089040334</v>
      </c>
      <c r="K36" s="5">
        <v>6951664</v>
      </c>
      <c r="M36" s="5">
        <v>64127598840</v>
      </c>
      <c r="O36" s="5">
        <v>91561496209</v>
      </c>
      <c r="Q36" s="5">
        <v>-27433897368</v>
      </c>
    </row>
    <row r="37" spans="1:22" x14ac:dyDescent="0.25">
      <c r="A37" s="4" t="s">
        <v>39</v>
      </c>
      <c r="C37" s="5">
        <v>599500</v>
      </c>
      <c r="E37" s="5">
        <v>6573140714</v>
      </c>
      <c r="G37" s="5">
        <v>8202142310</v>
      </c>
      <c r="I37" s="5">
        <v>-1629001595</v>
      </c>
      <c r="K37" s="5">
        <v>599500</v>
      </c>
      <c r="M37" s="5">
        <v>6573140714</v>
      </c>
      <c r="O37" s="5">
        <v>7110667543</v>
      </c>
      <c r="Q37" s="5">
        <v>-537526828</v>
      </c>
    </row>
    <row r="38" spans="1:22" x14ac:dyDescent="0.25">
      <c r="A38" s="4" t="s">
        <v>65</v>
      </c>
      <c r="C38" s="5">
        <v>969025</v>
      </c>
      <c r="E38" s="5">
        <f>129495764163+8</f>
        <v>129495764171</v>
      </c>
      <c r="G38" s="5">
        <v>138610456434</v>
      </c>
      <c r="I38" s="5">
        <f>-9114692270-8</f>
        <v>-9114692278</v>
      </c>
      <c r="K38" s="5">
        <v>969025</v>
      </c>
      <c r="M38" s="5">
        <v>129495764163</v>
      </c>
      <c r="O38" s="5">
        <v>181797854447</v>
      </c>
      <c r="Q38" s="5">
        <v>-52302090283</v>
      </c>
    </row>
    <row r="39" spans="1:22" x14ac:dyDescent="0.25">
      <c r="A39" s="4" t="s">
        <v>61</v>
      </c>
      <c r="C39" s="5" t="s">
        <v>175</v>
      </c>
      <c r="E39" s="5" t="s">
        <v>175</v>
      </c>
      <c r="G39" s="5" t="s">
        <v>175</v>
      </c>
      <c r="I39" s="5" t="s">
        <v>175</v>
      </c>
      <c r="K39" s="5">
        <v>45631189</v>
      </c>
      <c r="M39" s="5">
        <f>65408663499+9</f>
        <v>65408663508</v>
      </c>
      <c r="O39" s="5">
        <v>93003740469</v>
      </c>
      <c r="Q39" s="5">
        <f>-27595076969-6</f>
        <v>-27595076975</v>
      </c>
    </row>
    <row r="40" spans="1:22" ht="19.5" thickBot="1" x14ac:dyDescent="0.3">
      <c r="A40" s="6" t="s">
        <v>174</v>
      </c>
      <c r="E40" s="6">
        <f>SUM(E8:E39)</f>
        <v>2438058199263</v>
      </c>
      <c r="G40" s="6">
        <f>SUM(G8:G39)</f>
        <v>2637831638457</v>
      </c>
      <c r="I40" s="6">
        <f>SUM(I8:I39)</f>
        <v>-199773439193</v>
      </c>
      <c r="M40" s="8">
        <f>SUM(M8:M39)</f>
        <v>2503466862763</v>
      </c>
      <c r="N40" s="9"/>
      <c r="O40" s="8">
        <f>SUM(O8:O39)</f>
        <v>2946379811851</v>
      </c>
      <c r="P40" s="9"/>
      <c r="Q40" s="6">
        <f>SUM(Q8:Q39)</f>
        <v>-442912949088</v>
      </c>
      <c r="R40" s="9"/>
      <c r="S40" s="9"/>
      <c r="T40" s="9"/>
      <c r="U40" s="9"/>
      <c r="V40" s="9"/>
    </row>
    <row r="41" spans="1:22" ht="19.5" thickTop="1" x14ac:dyDescent="0.25">
      <c r="E41" s="5"/>
      <c r="I41" s="5"/>
      <c r="M41" s="5"/>
      <c r="Q41" s="5"/>
    </row>
    <row r="42" spans="1:22" x14ac:dyDescent="0.25">
      <c r="E42" s="5"/>
      <c r="I42" s="5"/>
      <c r="M42" s="5"/>
      <c r="O42" s="5"/>
      <c r="Q42" s="5"/>
    </row>
    <row r="43" spans="1:22" x14ac:dyDescent="0.25">
      <c r="E43" s="5"/>
      <c r="M43" s="5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1"/>
  <sheetViews>
    <sheetView rightToLeft="1" zoomScaleNormal="100" workbookViewId="0">
      <selection activeCell="M25" sqref="M25"/>
    </sheetView>
  </sheetViews>
  <sheetFormatPr defaultRowHeight="18.75" x14ac:dyDescent="0.45"/>
  <cols>
    <col min="1" max="1" width="27.42578125" style="1" bestFit="1" customWidth="1"/>
    <col min="2" max="2" width="1" style="1" customWidth="1"/>
    <col min="3" max="3" width="10.42578125" style="1" bestFit="1" customWidth="1"/>
    <col min="4" max="4" width="1" style="1" customWidth="1"/>
    <col min="5" max="5" width="16.42578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21.8554687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x14ac:dyDescent="0.45">
      <c r="A3" s="20" t="s">
        <v>115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x14ac:dyDescent="0.4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1" x14ac:dyDescent="0.45">
      <c r="A6" s="21" t="s">
        <v>3</v>
      </c>
      <c r="C6" s="19" t="s">
        <v>117</v>
      </c>
      <c r="D6" s="19" t="s">
        <v>117</v>
      </c>
      <c r="E6" s="19" t="s">
        <v>117</v>
      </c>
      <c r="F6" s="19" t="s">
        <v>117</v>
      </c>
      <c r="G6" s="19" t="s">
        <v>117</v>
      </c>
      <c r="H6" s="19" t="s">
        <v>117</v>
      </c>
      <c r="I6" s="19" t="s">
        <v>117</v>
      </c>
      <c r="K6" s="19" t="s">
        <v>118</v>
      </c>
      <c r="L6" s="19" t="s">
        <v>118</v>
      </c>
      <c r="M6" s="19" t="s">
        <v>118</v>
      </c>
      <c r="N6" s="19" t="s">
        <v>118</v>
      </c>
      <c r="O6" s="19" t="s">
        <v>118</v>
      </c>
      <c r="P6" s="19" t="s">
        <v>118</v>
      </c>
      <c r="Q6" s="19" t="s">
        <v>118</v>
      </c>
    </row>
    <row r="7" spans="1:17" ht="21" x14ac:dyDescent="0.45">
      <c r="A7" s="19" t="s">
        <v>3</v>
      </c>
      <c r="C7" s="19" t="s">
        <v>7</v>
      </c>
      <c r="E7" s="19" t="s">
        <v>135</v>
      </c>
      <c r="G7" s="19" t="s">
        <v>136</v>
      </c>
      <c r="I7" s="19" t="s">
        <v>138</v>
      </c>
      <c r="K7" s="19" t="s">
        <v>7</v>
      </c>
      <c r="M7" s="19" t="s">
        <v>135</v>
      </c>
      <c r="O7" s="19" t="s">
        <v>136</v>
      </c>
      <c r="Q7" s="19" t="s">
        <v>138</v>
      </c>
    </row>
    <row r="8" spans="1:17" x14ac:dyDescent="0.45">
      <c r="A8" s="1" t="s">
        <v>65</v>
      </c>
      <c r="C8" s="5">
        <v>45000</v>
      </c>
      <c r="D8" s="4"/>
      <c r="E8" s="5">
        <v>7113004994</v>
      </c>
      <c r="F8" s="4"/>
      <c r="G8" s="5">
        <v>8442407003</v>
      </c>
      <c r="H8" s="4"/>
      <c r="I8" s="5">
        <v>-1329402009</v>
      </c>
      <c r="J8" s="4"/>
      <c r="K8" s="5">
        <v>45000</v>
      </c>
      <c r="L8" s="4"/>
      <c r="M8" s="5">
        <v>7113004994</v>
      </c>
      <c r="N8" s="4"/>
      <c r="O8" s="5">
        <v>8442407003</v>
      </c>
      <c r="P8" s="4"/>
      <c r="Q8" s="5">
        <v>-1329402009</v>
      </c>
    </row>
    <row r="9" spans="1:17" x14ac:dyDescent="0.45">
      <c r="A9" s="1" t="s">
        <v>59</v>
      </c>
      <c r="C9" s="5">
        <v>3000000</v>
      </c>
      <c r="D9" s="4"/>
      <c r="E9" s="5">
        <v>38487535031</v>
      </c>
      <c r="F9" s="4"/>
      <c r="G9" s="5">
        <v>41971747584</v>
      </c>
      <c r="H9" s="4"/>
      <c r="I9" s="5">
        <v>-3484212553</v>
      </c>
      <c r="J9" s="4"/>
      <c r="K9" s="5">
        <v>4382847</v>
      </c>
      <c r="L9" s="4"/>
      <c r="M9" s="5">
        <v>54787589220</v>
      </c>
      <c r="N9" s="4"/>
      <c r="O9" s="5">
        <v>61318582664</v>
      </c>
      <c r="P9" s="4"/>
      <c r="Q9" s="5">
        <v>-6530993444</v>
      </c>
    </row>
    <row r="10" spans="1:17" x14ac:dyDescent="0.45">
      <c r="A10" s="1" t="s">
        <v>67</v>
      </c>
      <c r="C10" s="5">
        <v>725493</v>
      </c>
      <c r="D10" s="4"/>
      <c r="E10" s="5">
        <v>12259997416</v>
      </c>
      <c r="F10" s="4"/>
      <c r="G10" s="5">
        <v>11701934835</v>
      </c>
      <c r="H10" s="4"/>
      <c r="I10" s="5">
        <v>558062581</v>
      </c>
      <c r="J10" s="4"/>
      <c r="K10" s="5">
        <v>725493</v>
      </c>
      <c r="L10" s="4"/>
      <c r="M10" s="5">
        <v>12259997416</v>
      </c>
      <c r="N10" s="4"/>
      <c r="O10" s="5">
        <v>11701934835</v>
      </c>
      <c r="P10" s="4"/>
      <c r="Q10" s="5">
        <v>558062581</v>
      </c>
    </row>
    <row r="11" spans="1:17" x14ac:dyDescent="0.45">
      <c r="A11" s="1" t="s">
        <v>43</v>
      </c>
      <c r="C11" s="5">
        <v>500000</v>
      </c>
      <c r="D11" s="4"/>
      <c r="E11" s="5">
        <v>5513995462</v>
      </c>
      <c r="F11" s="4"/>
      <c r="G11" s="5">
        <v>6742160744</v>
      </c>
      <c r="H11" s="4"/>
      <c r="I11" s="5">
        <v>-1228165282</v>
      </c>
      <c r="J11" s="4"/>
      <c r="K11" s="5">
        <v>500000</v>
      </c>
      <c r="L11" s="4"/>
      <c r="M11" s="5">
        <v>5513995462</v>
      </c>
      <c r="N11" s="4"/>
      <c r="O11" s="5">
        <v>6742160744</v>
      </c>
      <c r="P11" s="4"/>
      <c r="Q11" s="5">
        <v>-1228165282</v>
      </c>
    </row>
    <row r="12" spans="1:17" x14ac:dyDescent="0.45">
      <c r="A12" s="1" t="s">
        <v>27</v>
      </c>
      <c r="C12" s="5">
        <v>100000</v>
      </c>
      <c r="D12" s="4"/>
      <c r="E12" s="5">
        <v>15313340291</v>
      </c>
      <c r="F12" s="4"/>
      <c r="G12" s="5">
        <v>16007187149</v>
      </c>
      <c r="H12" s="4"/>
      <c r="I12" s="5">
        <v>-693846858</v>
      </c>
      <c r="J12" s="4"/>
      <c r="K12" s="5">
        <v>586414</v>
      </c>
      <c r="L12" s="4"/>
      <c r="M12" s="5">
        <v>77161467692</v>
      </c>
      <c r="N12" s="4"/>
      <c r="O12" s="5">
        <v>93868386453</v>
      </c>
      <c r="P12" s="4"/>
      <c r="Q12" s="5">
        <v>-16706918761</v>
      </c>
    </row>
    <row r="13" spans="1:17" x14ac:dyDescent="0.45">
      <c r="A13" s="1" t="s">
        <v>33</v>
      </c>
      <c r="C13" s="5">
        <v>420000</v>
      </c>
      <c r="D13" s="4"/>
      <c r="E13" s="5">
        <v>36298505264</v>
      </c>
      <c r="F13" s="4"/>
      <c r="G13" s="5">
        <v>37912097772</v>
      </c>
      <c r="H13" s="4"/>
      <c r="I13" s="5">
        <v>-1613592508</v>
      </c>
      <c r="J13" s="4"/>
      <c r="K13" s="5">
        <v>420000</v>
      </c>
      <c r="L13" s="4"/>
      <c r="M13" s="5">
        <v>36298505264</v>
      </c>
      <c r="N13" s="4"/>
      <c r="O13" s="5">
        <v>37912097772</v>
      </c>
      <c r="P13" s="4"/>
      <c r="Q13" s="5">
        <v>-1613592508</v>
      </c>
    </row>
    <row r="14" spans="1:17" x14ac:dyDescent="0.45">
      <c r="A14" s="1" t="s">
        <v>39</v>
      </c>
      <c r="C14" s="5">
        <v>400500</v>
      </c>
      <c r="D14" s="4"/>
      <c r="E14" s="5">
        <v>4677815403</v>
      </c>
      <c r="F14" s="4"/>
      <c r="G14" s="5">
        <v>4750329190</v>
      </c>
      <c r="H14" s="4"/>
      <c r="I14" s="5">
        <v>-72513787</v>
      </c>
      <c r="J14" s="4"/>
      <c r="K14" s="5">
        <v>2400500</v>
      </c>
      <c r="L14" s="4"/>
      <c r="M14" s="5">
        <v>27523843331</v>
      </c>
      <c r="N14" s="4"/>
      <c r="O14" s="5">
        <v>28472322652</v>
      </c>
      <c r="P14" s="4"/>
      <c r="Q14" s="5">
        <v>-948479321</v>
      </c>
    </row>
    <row r="15" spans="1:17" x14ac:dyDescent="0.45">
      <c r="A15" s="1" t="s">
        <v>71</v>
      </c>
      <c r="C15" s="5" t="s">
        <v>175</v>
      </c>
      <c r="D15" s="4"/>
      <c r="E15" s="5" t="s">
        <v>175</v>
      </c>
      <c r="F15" s="4"/>
      <c r="G15" s="5" t="s">
        <v>175</v>
      </c>
      <c r="H15" s="4"/>
      <c r="I15" s="5" t="s">
        <v>175</v>
      </c>
      <c r="J15" s="4"/>
      <c r="K15" s="5">
        <v>10000000</v>
      </c>
      <c r="L15" s="4"/>
      <c r="M15" s="5">
        <v>123625362661</v>
      </c>
      <c r="N15" s="4"/>
      <c r="O15" s="5">
        <v>158053950051</v>
      </c>
      <c r="P15" s="4"/>
      <c r="Q15" s="5">
        <v>-34428587390</v>
      </c>
    </row>
    <row r="16" spans="1:17" x14ac:dyDescent="0.45">
      <c r="A16" s="1" t="s">
        <v>139</v>
      </c>
      <c r="C16" s="5" t="s">
        <v>175</v>
      </c>
      <c r="D16" s="4"/>
      <c r="E16" s="5" t="s">
        <v>175</v>
      </c>
      <c r="F16" s="4"/>
      <c r="G16" s="5" t="s">
        <v>175</v>
      </c>
      <c r="H16" s="4"/>
      <c r="I16" s="5" t="s">
        <v>175</v>
      </c>
      <c r="J16" s="4"/>
      <c r="K16" s="5">
        <v>3762444</v>
      </c>
      <c r="L16" s="4"/>
      <c r="M16" s="5">
        <v>193628940084</v>
      </c>
      <c r="N16" s="4"/>
      <c r="O16" s="5">
        <v>216885932001</v>
      </c>
      <c r="P16" s="4"/>
      <c r="Q16" s="5">
        <v>-23256991917</v>
      </c>
    </row>
    <row r="17" spans="1:17" x14ac:dyDescent="0.45">
      <c r="A17" s="1" t="s">
        <v>140</v>
      </c>
      <c r="C17" s="5" t="s">
        <v>175</v>
      </c>
      <c r="D17" s="4"/>
      <c r="E17" s="5" t="s">
        <v>175</v>
      </c>
      <c r="F17" s="4"/>
      <c r="G17" s="5" t="s">
        <v>175</v>
      </c>
      <c r="H17" s="4"/>
      <c r="I17" s="5" t="s">
        <v>175</v>
      </c>
      <c r="J17" s="4"/>
      <c r="K17" s="5">
        <v>552821</v>
      </c>
      <c r="L17" s="4"/>
      <c r="M17" s="5">
        <v>2787576778</v>
      </c>
      <c r="N17" s="4"/>
      <c r="O17" s="5">
        <v>5899152891</v>
      </c>
      <c r="P17" s="4"/>
      <c r="Q17" s="5">
        <v>-3111576113</v>
      </c>
    </row>
    <row r="18" spans="1:17" x14ac:dyDescent="0.45">
      <c r="A18" s="1" t="s">
        <v>49</v>
      </c>
      <c r="C18" s="5" t="s">
        <v>175</v>
      </c>
      <c r="D18" s="4"/>
      <c r="E18" s="5" t="s">
        <v>175</v>
      </c>
      <c r="F18" s="4"/>
      <c r="G18" s="5" t="s">
        <v>175</v>
      </c>
      <c r="H18" s="4"/>
      <c r="I18" s="5" t="s">
        <v>175</v>
      </c>
      <c r="J18" s="4"/>
      <c r="K18" s="5">
        <v>4518048</v>
      </c>
      <c r="L18" s="4"/>
      <c r="M18" s="5">
        <v>56631879360</v>
      </c>
      <c r="N18" s="4"/>
      <c r="O18" s="5">
        <v>56745423484</v>
      </c>
      <c r="P18" s="4"/>
      <c r="Q18" s="5">
        <v>-113544124</v>
      </c>
    </row>
    <row r="19" spans="1:17" x14ac:dyDescent="0.45">
      <c r="A19" s="1" t="s">
        <v>141</v>
      </c>
      <c r="C19" s="5" t="s">
        <v>175</v>
      </c>
      <c r="D19" s="4"/>
      <c r="E19" s="5" t="s">
        <v>175</v>
      </c>
      <c r="F19" s="4"/>
      <c r="G19" s="5" t="s">
        <v>175</v>
      </c>
      <c r="H19" s="4"/>
      <c r="I19" s="5" t="s">
        <v>175</v>
      </c>
      <c r="J19" s="4"/>
      <c r="K19" s="5">
        <v>86940</v>
      </c>
      <c r="L19" s="4"/>
      <c r="M19" s="5">
        <v>1373256832</v>
      </c>
      <c r="N19" s="4"/>
      <c r="O19" s="5">
        <v>1528385573</v>
      </c>
      <c r="P19" s="4"/>
      <c r="Q19" s="5">
        <v>-155128741</v>
      </c>
    </row>
    <row r="20" spans="1:17" x14ac:dyDescent="0.45">
      <c r="A20" s="1" t="s">
        <v>142</v>
      </c>
      <c r="C20" s="5" t="s">
        <v>175</v>
      </c>
      <c r="D20" s="4"/>
      <c r="E20" s="5" t="s">
        <v>175</v>
      </c>
      <c r="F20" s="4"/>
      <c r="G20" s="5" t="s">
        <v>175</v>
      </c>
      <c r="H20" s="4"/>
      <c r="I20" s="5" t="s">
        <v>175</v>
      </c>
      <c r="J20" s="4"/>
      <c r="K20" s="5">
        <v>1000000</v>
      </c>
      <c r="L20" s="4"/>
      <c r="M20" s="5">
        <v>10986937585</v>
      </c>
      <c r="N20" s="4"/>
      <c r="O20" s="5">
        <v>10000000000</v>
      </c>
      <c r="P20" s="4"/>
      <c r="Q20" s="5">
        <v>986937585</v>
      </c>
    </row>
    <row r="21" spans="1:17" x14ac:dyDescent="0.45">
      <c r="A21" s="1" t="s">
        <v>143</v>
      </c>
      <c r="C21" s="5" t="s">
        <v>175</v>
      </c>
      <c r="D21" s="4"/>
      <c r="E21" s="5" t="s">
        <v>175</v>
      </c>
      <c r="F21" s="4"/>
      <c r="G21" s="5" t="s">
        <v>175</v>
      </c>
      <c r="H21" s="4"/>
      <c r="I21" s="5" t="s">
        <v>175</v>
      </c>
      <c r="J21" s="4"/>
      <c r="K21" s="5">
        <v>164923</v>
      </c>
      <c r="L21" s="4"/>
      <c r="M21" s="5">
        <v>1846255392</v>
      </c>
      <c r="N21" s="4"/>
      <c r="O21" s="5">
        <v>2367318265</v>
      </c>
      <c r="P21" s="4"/>
      <c r="Q21" s="5">
        <v>-521062873</v>
      </c>
    </row>
    <row r="22" spans="1:17" x14ac:dyDescent="0.45">
      <c r="A22" s="1" t="s">
        <v>69</v>
      </c>
      <c r="C22" s="5" t="s">
        <v>175</v>
      </c>
      <c r="D22" s="4"/>
      <c r="E22" s="5" t="s">
        <v>175</v>
      </c>
      <c r="F22" s="4"/>
      <c r="G22" s="5" t="s">
        <v>175</v>
      </c>
      <c r="H22" s="4"/>
      <c r="I22" s="5" t="s">
        <v>175</v>
      </c>
      <c r="J22" s="4"/>
      <c r="K22" s="5">
        <v>500000</v>
      </c>
      <c r="L22" s="4"/>
      <c r="M22" s="5">
        <v>8215823250</v>
      </c>
      <c r="N22" s="4"/>
      <c r="O22" s="5">
        <v>9214843500</v>
      </c>
      <c r="P22" s="4"/>
      <c r="Q22" s="5">
        <v>-999020250</v>
      </c>
    </row>
    <row r="23" spans="1:17" x14ac:dyDescent="0.45">
      <c r="A23" s="1" t="s">
        <v>144</v>
      </c>
      <c r="C23" s="5" t="s">
        <v>175</v>
      </c>
      <c r="D23" s="4"/>
      <c r="E23" s="5" t="s">
        <v>175</v>
      </c>
      <c r="F23" s="4"/>
      <c r="G23" s="5" t="s">
        <v>175</v>
      </c>
      <c r="H23" s="4"/>
      <c r="I23" s="5" t="s">
        <v>175</v>
      </c>
      <c r="J23" s="4"/>
      <c r="K23" s="5">
        <v>1017233</v>
      </c>
      <c r="L23" s="4"/>
      <c r="M23" s="5">
        <v>14095856166</v>
      </c>
      <c r="N23" s="4"/>
      <c r="O23" s="5">
        <v>12645758241</v>
      </c>
      <c r="P23" s="4"/>
      <c r="Q23" s="5">
        <v>1450097925</v>
      </c>
    </row>
    <row r="24" spans="1:17" x14ac:dyDescent="0.45">
      <c r="A24" s="1" t="s">
        <v>45</v>
      </c>
      <c r="C24" s="5" t="s">
        <v>175</v>
      </c>
      <c r="D24" s="4"/>
      <c r="E24" s="5" t="s">
        <v>175</v>
      </c>
      <c r="F24" s="4"/>
      <c r="G24" s="5" t="s">
        <v>175</v>
      </c>
      <c r="H24" s="4"/>
      <c r="I24" s="5" t="s">
        <v>175</v>
      </c>
      <c r="J24" s="4"/>
      <c r="K24" s="5">
        <v>11190903</v>
      </c>
      <c r="L24" s="4"/>
      <c r="M24" s="5">
        <v>109225000767</v>
      </c>
      <c r="N24" s="4"/>
      <c r="O24" s="5">
        <v>127818403794</v>
      </c>
      <c r="P24" s="4"/>
      <c r="Q24" s="5">
        <v>-18593403027</v>
      </c>
    </row>
    <row r="25" spans="1:17" x14ac:dyDescent="0.45">
      <c r="A25" s="1" t="s">
        <v>17</v>
      </c>
      <c r="C25" s="5" t="s">
        <v>175</v>
      </c>
      <c r="D25" s="4"/>
      <c r="E25" s="5" t="s">
        <v>175</v>
      </c>
      <c r="F25" s="4"/>
      <c r="G25" s="5" t="s">
        <v>175</v>
      </c>
      <c r="H25" s="4"/>
      <c r="I25" s="5" t="s">
        <v>175</v>
      </c>
      <c r="J25" s="4"/>
      <c r="K25" s="5">
        <v>17000000</v>
      </c>
      <c r="L25" s="4"/>
      <c r="M25" s="5">
        <v>45209864372</v>
      </c>
      <c r="N25" s="4"/>
      <c r="O25" s="5">
        <v>49504734788</v>
      </c>
      <c r="P25" s="4"/>
      <c r="Q25" s="5">
        <v>-4294870416</v>
      </c>
    </row>
    <row r="26" spans="1:17" x14ac:dyDescent="0.45">
      <c r="A26" s="1" t="s">
        <v>21</v>
      </c>
      <c r="C26" s="5" t="s">
        <v>175</v>
      </c>
      <c r="D26" s="4"/>
      <c r="E26" s="5" t="s">
        <v>175</v>
      </c>
      <c r="F26" s="4"/>
      <c r="G26" s="5" t="s">
        <v>175</v>
      </c>
      <c r="H26" s="4"/>
      <c r="I26" s="5" t="s">
        <v>175</v>
      </c>
      <c r="J26" s="4"/>
      <c r="K26" s="5">
        <v>17000000</v>
      </c>
      <c r="L26" s="4"/>
      <c r="M26" s="5">
        <v>69551690857</v>
      </c>
      <c r="N26" s="4"/>
      <c r="O26" s="5">
        <v>82635376341</v>
      </c>
      <c r="P26" s="4"/>
      <c r="Q26" s="5">
        <v>-13083685484</v>
      </c>
    </row>
    <row r="27" spans="1:17" x14ac:dyDescent="0.45">
      <c r="A27" s="1" t="s">
        <v>145</v>
      </c>
      <c r="C27" s="5" t="s">
        <v>175</v>
      </c>
      <c r="D27" s="4"/>
      <c r="E27" s="5" t="s">
        <v>175</v>
      </c>
      <c r="F27" s="4"/>
      <c r="G27" s="5" t="s">
        <v>175</v>
      </c>
      <c r="H27" s="4"/>
      <c r="I27" s="5" t="s">
        <v>175</v>
      </c>
      <c r="J27" s="4"/>
      <c r="K27" s="5">
        <v>7000000</v>
      </c>
      <c r="L27" s="4"/>
      <c r="M27" s="5">
        <v>122775533462</v>
      </c>
      <c r="N27" s="4"/>
      <c r="O27" s="5">
        <v>112015518300</v>
      </c>
      <c r="P27" s="4"/>
      <c r="Q27" s="5">
        <v>10760015162</v>
      </c>
    </row>
    <row r="28" spans="1:17" x14ac:dyDescent="0.45">
      <c r="A28" s="1" t="s">
        <v>146</v>
      </c>
      <c r="C28" s="13" t="s">
        <v>175</v>
      </c>
      <c r="D28" s="4"/>
      <c r="E28" s="5" t="s">
        <v>175</v>
      </c>
      <c r="F28" s="4"/>
      <c r="G28" s="5" t="s">
        <v>175</v>
      </c>
      <c r="H28" s="4"/>
      <c r="I28" s="5" t="s">
        <v>175</v>
      </c>
      <c r="J28" s="4"/>
      <c r="K28" s="5">
        <v>6900</v>
      </c>
      <c r="L28" s="4"/>
      <c r="M28" s="5">
        <v>473548468</v>
      </c>
      <c r="N28" s="4"/>
      <c r="O28" s="5">
        <v>274869352</v>
      </c>
      <c r="P28" s="4"/>
      <c r="Q28" s="5">
        <v>198679116</v>
      </c>
    </row>
    <row r="29" spans="1:17" x14ac:dyDescent="0.45">
      <c r="A29" s="1" t="s">
        <v>147</v>
      </c>
      <c r="C29" s="5" t="s">
        <v>175</v>
      </c>
      <c r="D29" s="4"/>
      <c r="E29" s="5" t="s">
        <v>175</v>
      </c>
      <c r="F29" s="4"/>
      <c r="G29" s="5" t="s">
        <v>175</v>
      </c>
      <c r="H29" s="4"/>
      <c r="I29" s="5" t="s">
        <v>175</v>
      </c>
      <c r="J29" s="4"/>
      <c r="K29" s="5">
        <v>1000000</v>
      </c>
      <c r="L29" s="4"/>
      <c r="M29" s="5">
        <v>107031470682</v>
      </c>
      <c r="N29" s="4"/>
      <c r="O29" s="5">
        <v>114095070900</v>
      </c>
      <c r="P29" s="4"/>
      <c r="Q29" s="5">
        <v>-7063600218</v>
      </c>
    </row>
    <row r="30" spans="1:17" x14ac:dyDescent="0.45">
      <c r="A30" s="1" t="s">
        <v>148</v>
      </c>
      <c r="C30" s="5" t="s">
        <v>175</v>
      </c>
      <c r="D30" s="4"/>
      <c r="E30" s="5" t="s">
        <v>175</v>
      </c>
      <c r="F30" s="4"/>
      <c r="G30" s="5" t="s">
        <v>175</v>
      </c>
      <c r="H30" s="4"/>
      <c r="I30" s="5" t="s">
        <v>175</v>
      </c>
      <c r="J30" s="4"/>
      <c r="K30" s="5">
        <v>2000000</v>
      </c>
      <c r="L30" s="4"/>
      <c r="M30" s="5">
        <v>48880214817</v>
      </c>
      <c r="N30" s="4"/>
      <c r="O30" s="5">
        <v>46242873494</v>
      </c>
      <c r="P30" s="4"/>
      <c r="Q30" s="5">
        <v>2637341323</v>
      </c>
    </row>
    <row r="31" spans="1:17" x14ac:dyDescent="0.45">
      <c r="A31" s="1" t="s">
        <v>25</v>
      </c>
      <c r="C31" s="5" t="s">
        <v>175</v>
      </c>
      <c r="D31" s="4"/>
      <c r="E31" s="5" t="s">
        <v>175</v>
      </c>
      <c r="F31" s="4"/>
      <c r="G31" s="5" t="s">
        <v>175</v>
      </c>
      <c r="H31" s="4"/>
      <c r="I31" s="5" t="s">
        <v>175</v>
      </c>
      <c r="J31" s="4"/>
      <c r="K31" s="5">
        <v>1000000</v>
      </c>
      <c r="L31" s="4"/>
      <c r="M31" s="5">
        <v>27671363757</v>
      </c>
      <c r="N31" s="4"/>
      <c r="O31" s="5">
        <v>28386317969</v>
      </c>
      <c r="P31" s="4"/>
      <c r="Q31" s="5">
        <v>-714954212</v>
      </c>
    </row>
    <row r="32" spans="1:17" x14ac:dyDescent="0.45">
      <c r="A32" s="1" t="s">
        <v>149</v>
      </c>
      <c r="C32" s="5" t="s">
        <v>175</v>
      </c>
      <c r="D32" s="4"/>
      <c r="E32" s="5" t="s">
        <v>175</v>
      </c>
      <c r="F32" s="4"/>
      <c r="G32" s="5" t="s">
        <v>175</v>
      </c>
      <c r="H32" s="4"/>
      <c r="I32" s="5" t="s">
        <v>175</v>
      </c>
      <c r="J32" s="4"/>
      <c r="K32" s="5">
        <v>2000000</v>
      </c>
      <c r="L32" s="4"/>
      <c r="M32" s="5">
        <v>55635989433</v>
      </c>
      <c r="N32" s="4"/>
      <c r="O32" s="5">
        <v>49676654700</v>
      </c>
      <c r="P32" s="4"/>
      <c r="Q32" s="5">
        <v>5959334733</v>
      </c>
    </row>
    <row r="33" spans="1:21" x14ac:dyDescent="0.45">
      <c r="A33" s="1" t="s">
        <v>23</v>
      </c>
      <c r="C33" s="5" t="s">
        <v>175</v>
      </c>
      <c r="D33" s="4"/>
      <c r="E33" s="5" t="s">
        <v>175</v>
      </c>
      <c r="F33" s="4"/>
      <c r="G33" s="5" t="s">
        <v>175</v>
      </c>
      <c r="H33" s="4"/>
      <c r="I33" s="5" t="s">
        <v>175</v>
      </c>
      <c r="J33" s="4"/>
      <c r="K33" s="5">
        <v>3823739</v>
      </c>
      <c r="L33" s="4"/>
      <c r="M33" s="5">
        <v>110586441753</v>
      </c>
      <c r="N33" s="4"/>
      <c r="O33" s="5">
        <v>115998544243</v>
      </c>
      <c r="P33" s="4"/>
      <c r="Q33" s="5">
        <v>-5412102490</v>
      </c>
    </row>
    <row r="34" spans="1:21" x14ac:dyDescent="0.45">
      <c r="A34" s="1" t="s">
        <v>150</v>
      </c>
      <c r="C34" s="5" t="s">
        <v>175</v>
      </c>
      <c r="D34" s="4"/>
      <c r="E34" s="5" t="s">
        <v>175</v>
      </c>
      <c r="F34" s="4"/>
      <c r="G34" s="5" t="s">
        <v>175</v>
      </c>
      <c r="H34" s="4"/>
      <c r="I34" s="5" t="s">
        <v>175</v>
      </c>
      <c r="J34" s="4"/>
      <c r="K34" s="5">
        <v>4000000</v>
      </c>
      <c r="L34" s="4"/>
      <c r="M34" s="5">
        <v>8699389741</v>
      </c>
      <c r="N34" s="4"/>
      <c r="O34" s="5">
        <v>9088426155</v>
      </c>
      <c r="P34" s="4"/>
      <c r="Q34" s="5">
        <v>-389036414</v>
      </c>
    </row>
    <row r="35" spans="1:21" x14ac:dyDescent="0.45">
      <c r="A35" s="1" t="s">
        <v>47</v>
      </c>
      <c r="C35" s="5" t="s">
        <v>175</v>
      </c>
      <c r="D35" s="4"/>
      <c r="E35" s="5" t="s">
        <v>175</v>
      </c>
      <c r="F35" s="4"/>
      <c r="G35" s="5" t="s">
        <v>175</v>
      </c>
      <c r="H35" s="4"/>
      <c r="I35" s="5" t="s">
        <v>175</v>
      </c>
      <c r="J35" s="4"/>
      <c r="K35" s="5">
        <v>600000</v>
      </c>
      <c r="L35" s="4"/>
      <c r="M35" s="5">
        <v>4755535225</v>
      </c>
      <c r="N35" s="4"/>
      <c r="O35" s="5">
        <v>6000085801</v>
      </c>
      <c r="P35" s="4"/>
      <c r="Q35" s="5">
        <v>-1244550576</v>
      </c>
    </row>
    <row r="36" spans="1:21" x14ac:dyDescent="0.45">
      <c r="A36" s="1" t="s">
        <v>151</v>
      </c>
      <c r="C36" s="5" t="s">
        <v>175</v>
      </c>
      <c r="D36" s="4"/>
      <c r="E36" s="5" t="s">
        <v>175</v>
      </c>
      <c r="F36" s="4"/>
      <c r="G36" s="5" t="s">
        <v>175</v>
      </c>
      <c r="H36" s="4"/>
      <c r="I36" s="5" t="s">
        <v>175</v>
      </c>
      <c r="J36" s="4"/>
      <c r="K36" s="5">
        <v>5654434</v>
      </c>
      <c r="L36" s="4"/>
      <c r="M36" s="5">
        <v>44691056488</v>
      </c>
      <c r="N36" s="4"/>
      <c r="O36" s="5">
        <v>57613098706</v>
      </c>
      <c r="P36" s="4"/>
      <c r="Q36" s="5">
        <v>-12922042218</v>
      </c>
    </row>
    <row r="37" spans="1:21" x14ac:dyDescent="0.45">
      <c r="A37" s="1" t="s">
        <v>35</v>
      </c>
      <c r="C37" s="5" t="s">
        <v>175</v>
      </c>
      <c r="D37" s="4"/>
      <c r="E37" s="5" t="s">
        <v>175</v>
      </c>
      <c r="F37" s="4"/>
      <c r="G37" s="5" t="s">
        <v>175</v>
      </c>
      <c r="H37" s="4"/>
      <c r="I37" s="5" t="s">
        <v>175</v>
      </c>
      <c r="J37" s="4"/>
      <c r="K37" s="5">
        <v>6483244</v>
      </c>
      <c r="L37" s="4"/>
      <c r="M37" s="5">
        <v>39829154135</v>
      </c>
      <c r="N37" s="4"/>
      <c r="O37" s="5">
        <v>43372620328</v>
      </c>
      <c r="P37" s="4"/>
      <c r="Q37" s="5">
        <v>-3543466193</v>
      </c>
    </row>
    <row r="38" spans="1:21" x14ac:dyDescent="0.45">
      <c r="A38" s="1" t="s">
        <v>152</v>
      </c>
      <c r="C38" s="5" t="s">
        <v>175</v>
      </c>
      <c r="D38" s="4"/>
      <c r="E38" s="5" t="s">
        <v>175</v>
      </c>
      <c r="F38" s="4"/>
      <c r="G38" s="5" t="s">
        <v>175</v>
      </c>
      <c r="H38" s="4"/>
      <c r="I38" s="5" t="s">
        <v>175</v>
      </c>
      <c r="J38" s="4"/>
      <c r="K38" s="5">
        <v>772588</v>
      </c>
      <c r="L38" s="4"/>
      <c r="M38" s="5">
        <v>7427661063</v>
      </c>
      <c r="N38" s="4"/>
      <c r="O38" s="5">
        <v>11673464741</v>
      </c>
      <c r="P38" s="4"/>
      <c r="Q38" s="5">
        <v>-4245803677</v>
      </c>
    </row>
    <row r="39" spans="1:21" x14ac:dyDescent="0.45">
      <c r="A39" s="1" t="s">
        <v>63</v>
      </c>
      <c r="C39" s="5" t="s">
        <v>175</v>
      </c>
      <c r="D39" s="4"/>
      <c r="E39" s="5" t="s">
        <v>175</v>
      </c>
      <c r="F39" s="4"/>
      <c r="G39" s="5" t="s">
        <v>175</v>
      </c>
      <c r="H39" s="4"/>
      <c r="I39" s="5" t="s">
        <v>175</v>
      </c>
      <c r="J39" s="4"/>
      <c r="K39" s="5">
        <v>750511</v>
      </c>
      <c r="L39" s="4"/>
      <c r="M39" s="5">
        <v>13870471208</v>
      </c>
      <c r="N39" s="4"/>
      <c r="O39" s="5">
        <v>17487305579</v>
      </c>
      <c r="P39" s="4"/>
      <c r="Q39" s="5">
        <v>-3616834371</v>
      </c>
    </row>
    <row r="40" spans="1:21" x14ac:dyDescent="0.45">
      <c r="A40" s="1" t="s">
        <v>153</v>
      </c>
      <c r="C40" s="5" t="s">
        <v>175</v>
      </c>
      <c r="D40" s="4"/>
      <c r="E40" s="5" t="s">
        <v>175</v>
      </c>
      <c r="F40" s="4"/>
      <c r="G40" s="5" t="s">
        <v>175</v>
      </c>
      <c r="H40" s="4"/>
      <c r="I40" s="5" t="s">
        <v>175</v>
      </c>
      <c r="J40" s="4"/>
      <c r="K40" s="5">
        <v>41459</v>
      </c>
      <c r="L40" s="4"/>
      <c r="M40" s="5">
        <v>2423284357</v>
      </c>
      <c r="N40" s="4"/>
      <c r="O40" s="5">
        <v>2317753587</v>
      </c>
      <c r="P40" s="4"/>
      <c r="Q40" s="5">
        <v>105530770</v>
      </c>
    </row>
    <row r="41" spans="1:21" x14ac:dyDescent="0.45">
      <c r="A41" s="1" t="s">
        <v>154</v>
      </c>
      <c r="C41" s="5" t="s">
        <v>175</v>
      </c>
      <c r="D41" s="4"/>
      <c r="E41" s="5" t="s">
        <v>175</v>
      </c>
      <c r="F41" s="4"/>
      <c r="G41" s="5" t="s">
        <v>175</v>
      </c>
      <c r="H41" s="4"/>
      <c r="I41" s="5" t="s">
        <v>175</v>
      </c>
      <c r="J41" s="4"/>
      <c r="K41" s="5">
        <v>728481</v>
      </c>
      <c r="L41" s="4"/>
      <c r="M41" s="5">
        <v>29496989086</v>
      </c>
      <c r="N41" s="4"/>
      <c r="O41" s="5">
        <v>27437912326</v>
      </c>
      <c r="P41" s="4"/>
      <c r="Q41" s="5">
        <v>2059076760</v>
      </c>
    </row>
    <row r="42" spans="1:21" x14ac:dyDescent="0.45">
      <c r="A42" s="1" t="s">
        <v>57</v>
      </c>
      <c r="C42" s="5" t="s">
        <v>175</v>
      </c>
      <c r="D42" s="4"/>
      <c r="E42" s="5" t="s">
        <v>175</v>
      </c>
      <c r="F42" s="4"/>
      <c r="G42" s="5" t="s">
        <v>175</v>
      </c>
      <c r="H42" s="4"/>
      <c r="I42" s="5" t="s">
        <v>175</v>
      </c>
      <c r="J42" s="4"/>
      <c r="K42" s="5">
        <v>6000000</v>
      </c>
      <c r="L42" s="4"/>
      <c r="M42" s="5">
        <v>71934302195</v>
      </c>
      <c r="N42" s="4"/>
      <c r="O42" s="5">
        <v>79026974980</v>
      </c>
      <c r="P42" s="4"/>
      <c r="Q42" s="5">
        <v>-7092672785</v>
      </c>
    </row>
    <row r="43" spans="1:21" x14ac:dyDescent="0.45">
      <c r="A43" s="1" t="s">
        <v>155</v>
      </c>
      <c r="C43" s="5" t="s">
        <v>175</v>
      </c>
      <c r="D43" s="4"/>
      <c r="E43" s="5" t="s">
        <v>175</v>
      </c>
      <c r="F43" s="4"/>
      <c r="G43" s="5" t="s">
        <v>175</v>
      </c>
      <c r="H43" s="4"/>
      <c r="I43" s="5" t="s">
        <v>175</v>
      </c>
      <c r="J43" s="4"/>
      <c r="K43" s="5">
        <v>2135932</v>
      </c>
      <c r="L43" s="4"/>
      <c r="M43" s="5">
        <v>72379604301</v>
      </c>
      <c r="N43" s="4"/>
      <c r="O43" s="5">
        <v>78944607360</v>
      </c>
      <c r="P43" s="4"/>
      <c r="Q43" s="5">
        <v>-6565003059</v>
      </c>
    </row>
    <row r="44" spans="1:21" x14ac:dyDescent="0.45">
      <c r="A44" s="1" t="s">
        <v>31</v>
      </c>
      <c r="C44" s="5" t="s">
        <v>175</v>
      </c>
      <c r="D44" s="4"/>
      <c r="E44" s="5" t="s">
        <v>175</v>
      </c>
      <c r="F44" s="4"/>
      <c r="G44" s="5" t="s">
        <v>175</v>
      </c>
      <c r="H44" s="4"/>
      <c r="I44" s="5" t="s">
        <v>175</v>
      </c>
      <c r="J44" s="4"/>
      <c r="K44" s="5">
        <v>821644</v>
      </c>
      <c r="L44" s="4"/>
      <c r="M44" s="5">
        <v>62593434949</v>
      </c>
      <c r="N44" s="4"/>
      <c r="O44" s="5">
        <v>70379797149</v>
      </c>
      <c r="P44" s="4"/>
      <c r="Q44" s="5">
        <v>-7786362200</v>
      </c>
    </row>
    <row r="45" spans="1:21" x14ac:dyDescent="0.45">
      <c r="A45" s="1" t="s">
        <v>156</v>
      </c>
      <c r="C45" s="5" t="s">
        <v>175</v>
      </c>
      <c r="D45" s="4"/>
      <c r="E45" s="5" t="s">
        <v>175</v>
      </c>
      <c r="F45" s="4"/>
      <c r="G45" s="5" t="s">
        <v>175</v>
      </c>
      <c r="H45" s="4"/>
      <c r="I45" s="5" t="s">
        <v>175</v>
      </c>
      <c r="J45" s="4"/>
      <c r="K45" s="5">
        <v>215684</v>
      </c>
      <c r="L45" s="4"/>
      <c r="M45" s="5">
        <v>9894057423</v>
      </c>
      <c r="N45" s="4"/>
      <c r="O45" s="5">
        <v>11903525764</v>
      </c>
      <c r="P45" s="4"/>
      <c r="Q45" s="5">
        <v>-2009468341</v>
      </c>
    </row>
    <row r="46" spans="1:21" x14ac:dyDescent="0.45">
      <c r="A46" s="1" t="s">
        <v>157</v>
      </c>
      <c r="C46" s="5" t="s">
        <v>175</v>
      </c>
      <c r="D46" s="4"/>
      <c r="E46" s="5" t="s">
        <v>175</v>
      </c>
      <c r="F46" s="4"/>
      <c r="G46" s="5" t="s">
        <v>175</v>
      </c>
      <c r="H46" s="4"/>
      <c r="I46" s="5" t="s">
        <v>175</v>
      </c>
      <c r="J46" s="4"/>
      <c r="K46" s="5">
        <v>650066</v>
      </c>
      <c r="L46" s="4"/>
      <c r="M46" s="5">
        <v>18268892146</v>
      </c>
      <c r="N46" s="4"/>
      <c r="O46" s="5">
        <v>24541291632</v>
      </c>
      <c r="P46" s="4"/>
      <c r="Q46" s="5">
        <f>-6272399486-1</f>
        <v>-6272399487</v>
      </c>
    </row>
    <row r="47" spans="1:21" ht="19.5" thickBot="1" x14ac:dyDescent="0.5">
      <c r="A47" s="6" t="s">
        <v>174</v>
      </c>
      <c r="C47" s="3"/>
      <c r="E47" s="6">
        <f>SUM(E8:E46)</f>
        <v>119664193861</v>
      </c>
      <c r="F47" s="4"/>
      <c r="G47" s="6">
        <f>SUM(G8:G46)</f>
        <v>127527864277</v>
      </c>
      <c r="H47" s="4"/>
      <c r="I47" s="6">
        <f>SUM(I8:I46)</f>
        <v>-7863670416</v>
      </c>
      <c r="J47" s="4"/>
      <c r="K47" s="5"/>
      <c r="L47" s="4"/>
      <c r="M47" s="6">
        <f>SUM(M8:M46)</f>
        <v>1717155242172</v>
      </c>
      <c r="N47" s="4"/>
      <c r="O47" s="6">
        <f>SUM(O8:O46)</f>
        <v>1888233884118</v>
      </c>
      <c r="P47" s="4"/>
      <c r="Q47" s="6">
        <f>SUM(Q8:Q46)</f>
        <v>-171078641946</v>
      </c>
      <c r="R47" s="4"/>
      <c r="S47" s="4"/>
      <c r="T47" s="4"/>
      <c r="U47" s="4"/>
    </row>
    <row r="48" spans="1:21" ht="19.5" thickTop="1" x14ac:dyDescent="0.45">
      <c r="E48" s="3"/>
      <c r="G48" s="3"/>
      <c r="I48" s="3"/>
      <c r="M48" s="3"/>
      <c r="O48" s="3"/>
      <c r="Q48" s="3"/>
    </row>
    <row r="49" spans="5:17" x14ac:dyDescent="0.45">
      <c r="E49" s="3"/>
      <c r="M49" s="3"/>
      <c r="Q49" s="3"/>
    </row>
    <row r="50" spans="5:17" x14ac:dyDescent="0.45">
      <c r="E50" s="3"/>
      <c r="M50" s="3"/>
      <c r="O50" s="3"/>
    </row>
    <row r="51" spans="5:17" x14ac:dyDescent="0.45">
      <c r="E51" s="3"/>
      <c r="M51" s="3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3"/>
  <sheetViews>
    <sheetView rightToLeft="1" zoomScale="85" zoomScaleNormal="85" workbookViewId="0">
      <selection activeCell="S22" sqref="S22"/>
    </sheetView>
  </sheetViews>
  <sheetFormatPr defaultRowHeight="18.75" x14ac:dyDescent="0.25"/>
  <cols>
    <col min="1" max="1" width="31.5703125" style="10" bestFit="1" customWidth="1"/>
    <col min="2" max="2" width="1" style="4" customWidth="1"/>
    <col min="3" max="3" width="15.42578125" style="4" bestFit="1" customWidth="1"/>
    <col min="4" max="4" width="1" style="4" customWidth="1"/>
    <col min="5" max="5" width="18" style="4" bestFit="1" customWidth="1"/>
    <col min="6" max="6" width="1" style="4" customWidth="1"/>
    <col min="7" max="7" width="15.42578125" style="4" bestFit="1" customWidth="1"/>
    <col min="8" max="8" width="1" style="4" customWidth="1"/>
    <col min="9" max="9" width="18" style="4" bestFit="1" customWidth="1"/>
    <col min="10" max="10" width="1" style="4" customWidth="1"/>
    <col min="11" max="11" width="18" style="4" bestFit="1" customWidth="1"/>
    <col min="12" max="12" width="1" style="4" customWidth="1"/>
    <col min="13" max="13" width="16.5703125" style="4" bestFit="1" customWidth="1"/>
    <col min="14" max="14" width="1" style="4" customWidth="1"/>
    <col min="15" max="15" width="18" style="4" bestFit="1" customWidth="1"/>
    <col min="16" max="16" width="1" style="4" customWidth="1"/>
    <col min="17" max="17" width="17.85546875" style="4" bestFit="1" customWidth="1"/>
    <col min="18" max="18" width="1" style="4" customWidth="1"/>
    <col min="19" max="19" width="17.85546875" style="4" bestFit="1" customWidth="1"/>
    <col min="20" max="20" width="1" style="4" customWidth="1"/>
    <col min="21" max="21" width="18" style="4" bestFit="1" customWidth="1"/>
    <col min="22" max="22" width="1" style="4" customWidth="1"/>
    <col min="23" max="23" width="9.140625" style="4" customWidth="1"/>
    <col min="24" max="16384" width="9.140625" style="4"/>
  </cols>
  <sheetData>
    <row r="2" spans="1:21" ht="2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21" x14ac:dyDescent="0.25">
      <c r="A3" s="20" t="s">
        <v>115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21" x14ac:dyDescent="0.2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6" spans="1:21" ht="21" x14ac:dyDescent="0.25">
      <c r="A6" s="21" t="s">
        <v>3</v>
      </c>
      <c r="C6" s="19" t="s">
        <v>117</v>
      </c>
      <c r="D6" s="19" t="s">
        <v>117</v>
      </c>
      <c r="E6" s="19" t="s">
        <v>117</v>
      </c>
      <c r="F6" s="19" t="s">
        <v>117</v>
      </c>
      <c r="G6" s="19" t="s">
        <v>117</v>
      </c>
      <c r="H6" s="19" t="s">
        <v>117</v>
      </c>
      <c r="I6" s="19" t="s">
        <v>117</v>
      </c>
      <c r="J6" s="19" t="s">
        <v>117</v>
      </c>
      <c r="K6" s="19" t="s">
        <v>117</v>
      </c>
      <c r="M6" s="19" t="s">
        <v>118</v>
      </c>
      <c r="N6" s="19" t="s">
        <v>118</v>
      </c>
      <c r="O6" s="19" t="s">
        <v>118</v>
      </c>
      <c r="P6" s="19" t="s">
        <v>118</v>
      </c>
      <c r="Q6" s="19" t="s">
        <v>118</v>
      </c>
      <c r="R6" s="19" t="s">
        <v>118</v>
      </c>
      <c r="S6" s="19" t="s">
        <v>118</v>
      </c>
      <c r="T6" s="19" t="s">
        <v>118</v>
      </c>
      <c r="U6" s="19" t="s">
        <v>118</v>
      </c>
    </row>
    <row r="7" spans="1:21" ht="21" x14ac:dyDescent="0.25">
      <c r="A7" s="19" t="s">
        <v>3</v>
      </c>
      <c r="C7" s="19" t="s">
        <v>158</v>
      </c>
      <c r="E7" s="19" t="s">
        <v>159</v>
      </c>
      <c r="G7" s="19" t="s">
        <v>160</v>
      </c>
      <c r="I7" s="19" t="s">
        <v>87</v>
      </c>
      <c r="K7" s="19" t="s">
        <v>161</v>
      </c>
      <c r="M7" s="19" t="s">
        <v>158</v>
      </c>
      <c r="O7" s="19" t="s">
        <v>159</v>
      </c>
      <c r="Q7" s="19" t="s">
        <v>160</v>
      </c>
      <c r="S7" s="19" t="s">
        <v>87</v>
      </c>
      <c r="U7" s="19" t="s">
        <v>161</v>
      </c>
    </row>
    <row r="8" spans="1:21" x14ac:dyDescent="0.25">
      <c r="A8" s="10" t="s">
        <v>65</v>
      </c>
      <c r="C8" s="5" t="s">
        <v>175</v>
      </c>
      <c r="E8" s="5">
        <v>-9114692270</v>
      </c>
      <c r="G8" s="5">
        <v>-1329402009</v>
      </c>
      <c r="I8" s="5">
        <v>-10444094279</v>
      </c>
      <c r="K8" s="14">
        <v>5.1499999999999997E-2</v>
      </c>
      <c r="M8" s="13" t="s">
        <v>175</v>
      </c>
      <c r="O8" s="5">
        <v>-52302090283</v>
      </c>
      <c r="Q8" s="5">
        <v>-1329402009</v>
      </c>
      <c r="S8" s="5">
        <v>-53631492292</v>
      </c>
      <c r="U8" s="14">
        <v>9.2700000000000005E-2</v>
      </c>
    </row>
    <row r="9" spans="1:21" x14ac:dyDescent="0.25">
      <c r="A9" s="10" t="s">
        <v>59</v>
      </c>
      <c r="C9" s="5" t="s">
        <v>175</v>
      </c>
      <c r="E9" s="5">
        <v>-36861604825</v>
      </c>
      <c r="G9" s="5">
        <v>-3484212553</v>
      </c>
      <c r="I9" s="5">
        <v>-40345817378</v>
      </c>
      <c r="K9" s="14">
        <v>0.19900000000000001</v>
      </c>
      <c r="M9" s="5" t="s">
        <v>175</v>
      </c>
      <c r="O9" s="5">
        <v>-34653514838</v>
      </c>
      <c r="Q9" s="5">
        <v>-6530993444</v>
      </c>
      <c r="S9" s="5">
        <v>-41184508282</v>
      </c>
      <c r="U9" s="14">
        <v>7.1199999999999999E-2</v>
      </c>
    </row>
    <row r="10" spans="1:21" x14ac:dyDescent="0.25">
      <c r="A10" s="10" t="s">
        <v>67</v>
      </c>
      <c r="C10" s="13" t="s">
        <v>175</v>
      </c>
      <c r="E10" s="5">
        <v>-8448366878</v>
      </c>
      <c r="G10" s="5">
        <v>558062581</v>
      </c>
      <c r="I10" s="5">
        <v>-7890304297</v>
      </c>
      <c r="K10" s="14">
        <v>3.8899999999999997E-2</v>
      </c>
      <c r="M10" s="5" t="s">
        <v>175</v>
      </c>
      <c r="O10" s="5">
        <v>-518301106</v>
      </c>
      <c r="Q10" s="5">
        <v>558062581</v>
      </c>
      <c r="S10" s="5">
        <v>39761475</v>
      </c>
      <c r="U10" s="14">
        <v>-1E-4</v>
      </c>
    </row>
    <row r="11" spans="1:21" x14ac:dyDescent="0.25">
      <c r="A11" s="10" t="s">
        <v>43</v>
      </c>
      <c r="C11" s="5" t="s">
        <v>175</v>
      </c>
      <c r="E11" s="5">
        <v>13276329728</v>
      </c>
      <c r="G11" s="5">
        <v>-1228165282</v>
      </c>
      <c r="I11" s="5">
        <v>12048164446</v>
      </c>
      <c r="K11" s="14">
        <v>-5.9400000000000001E-2</v>
      </c>
      <c r="M11" s="5" t="s">
        <v>175</v>
      </c>
      <c r="O11" s="5">
        <v>-18119924027</v>
      </c>
      <c r="Q11" s="5">
        <v>-1228165282</v>
      </c>
      <c r="S11" s="5">
        <v>-19348089309</v>
      </c>
      <c r="U11" s="14">
        <v>3.3399999999999999E-2</v>
      </c>
    </row>
    <row r="12" spans="1:21" x14ac:dyDescent="0.25">
      <c r="A12" s="10" t="s">
        <v>27</v>
      </c>
      <c r="C12" s="5" t="s">
        <v>175</v>
      </c>
      <c r="E12" s="5">
        <v>-2754496804</v>
      </c>
      <c r="G12" s="5">
        <v>-693846858</v>
      </c>
      <c r="I12" s="5">
        <v>-3448343662</v>
      </c>
      <c r="K12" s="14">
        <v>1.7000000000000001E-2</v>
      </c>
      <c r="M12" s="5" t="s">
        <v>175</v>
      </c>
      <c r="O12" s="5">
        <v>-2592045853</v>
      </c>
      <c r="Q12" s="5">
        <v>-16706918761</v>
      </c>
      <c r="S12" s="5">
        <v>-19298964614</v>
      </c>
      <c r="U12" s="14">
        <v>3.3300000000000003E-2</v>
      </c>
    </row>
    <row r="13" spans="1:21" x14ac:dyDescent="0.25">
      <c r="A13" s="10" t="s">
        <v>33</v>
      </c>
      <c r="C13" s="5" t="s">
        <v>175</v>
      </c>
      <c r="E13" s="5">
        <v>-4313416581</v>
      </c>
      <c r="G13" s="5">
        <v>-1613592508</v>
      </c>
      <c r="I13" s="5">
        <v>-5927009089</v>
      </c>
      <c r="K13" s="14">
        <v>2.92E-2</v>
      </c>
      <c r="M13" s="5" t="s">
        <v>175</v>
      </c>
      <c r="O13" s="5">
        <v>-5679913226</v>
      </c>
      <c r="Q13" s="5">
        <v>-1613592508</v>
      </c>
      <c r="S13" s="5">
        <v>-7293505734</v>
      </c>
      <c r="U13" s="14">
        <v>1.26E-2</v>
      </c>
    </row>
    <row r="14" spans="1:21" x14ac:dyDescent="0.25">
      <c r="A14" s="10" t="s">
        <v>39</v>
      </c>
      <c r="C14" s="5" t="s">
        <v>175</v>
      </c>
      <c r="E14" s="5">
        <v>-1629001595</v>
      </c>
      <c r="G14" s="5">
        <v>-72513787</v>
      </c>
      <c r="I14" s="5">
        <v>-1701515382</v>
      </c>
      <c r="K14" s="14">
        <v>8.3999999999999995E-3</v>
      </c>
      <c r="M14" s="5" t="s">
        <v>175</v>
      </c>
      <c r="O14" s="5">
        <v>-537526828</v>
      </c>
      <c r="Q14" s="5">
        <v>-948479321</v>
      </c>
      <c r="S14" s="5">
        <v>-1486006149</v>
      </c>
      <c r="U14" s="14">
        <v>2.5999999999999999E-3</v>
      </c>
    </row>
    <row r="15" spans="1:21" x14ac:dyDescent="0.25">
      <c r="A15" s="10" t="s">
        <v>71</v>
      </c>
      <c r="C15" s="5" t="s">
        <v>175</v>
      </c>
      <c r="E15" s="5">
        <v>-23582521995</v>
      </c>
      <c r="G15" s="5" t="s">
        <v>175</v>
      </c>
      <c r="I15" s="5">
        <v>-23582521995</v>
      </c>
      <c r="K15" s="14">
        <v>0.1163</v>
      </c>
      <c r="M15" s="5" t="s">
        <v>175</v>
      </c>
      <c r="O15" s="5">
        <v>-46760193778</v>
      </c>
      <c r="Q15" s="5">
        <v>-34428587390</v>
      </c>
      <c r="S15" s="5">
        <v>-81188781168</v>
      </c>
      <c r="U15" s="14">
        <v>0.14030000000000001</v>
      </c>
    </row>
    <row r="16" spans="1:21" x14ac:dyDescent="0.25">
      <c r="A16" s="10" t="s">
        <v>139</v>
      </c>
      <c r="C16" s="5" t="s">
        <v>175</v>
      </c>
      <c r="E16" s="5">
        <v>0</v>
      </c>
      <c r="G16" s="5" t="s">
        <v>175</v>
      </c>
      <c r="I16" s="5" t="s">
        <v>175</v>
      </c>
      <c r="K16" s="15">
        <v>0</v>
      </c>
      <c r="M16" s="5" t="s">
        <v>175</v>
      </c>
      <c r="O16" s="5" t="s">
        <v>175</v>
      </c>
      <c r="Q16" s="5">
        <v>-23256991917</v>
      </c>
      <c r="S16" s="5">
        <v>-23256991917</v>
      </c>
      <c r="U16" s="14">
        <v>4.02E-2</v>
      </c>
    </row>
    <row r="17" spans="1:21" x14ac:dyDescent="0.25">
      <c r="A17" s="10" t="s">
        <v>140</v>
      </c>
      <c r="C17" s="5" t="s">
        <v>175</v>
      </c>
      <c r="E17" s="5">
        <v>0</v>
      </c>
      <c r="G17" s="5" t="s">
        <v>175</v>
      </c>
      <c r="I17" s="5" t="s">
        <v>175</v>
      </c>
      <c r="K17" s="15">
        <v>0</v>
      </c>
      <c r="M17" s="5" t="s">
        <v>175</v>
      </c>
      <c r="O17" s="5" t="s">
        <v>175</v>
      </c>
      <c r="Q17" s="5">
        <v>-3111576113</v>
      </c>
      <c r="S17" s="5">
        <v>-3111576113</v>
      </c>
      <c r="U17" s="14">
        <v>5.4000000000000003E-3</v>
      </c>
    </row>
    <row r="18" spans="1:21" x14ac:dyDescent="0.25">
      <c r="A18" s="10" t="s">
        <v>49</v>
      </c>
      <c r="C18" s="5" t="s">
        <v>175</v>
      </c>
      <c r="E18" s="5">
        <v>-192643469</v>
      </c>
      <c r="G18" s="5" t="s">
        <v>175</v>
      </c>
      <c r="I18" s="5">
        <v>-192643469</v>
      </c>
      <c r="K18" s="14">
        <v>1E-3</v>
      </c>
      <c r="M18" s="5">
        <v>-1433551705</v>
      </c>
      <c r="O18" s="5">
        <v>-133833032</v>
      </c>
      <c r="Q18" s="5">
        <v>-113544124</v>
      </c>
      <c r="S18" s="5">
        <v>1186174549</v>
      </c>
      <c r="U18" s="14">
        <v>-2E-3</v>
      </c>
    </row>
    <row r="19" spans="1:21" x14ac:dyDescent="0.25">
      <c r="A19" s="10" t="s">
        <v>141</v>
      </c>
      <c r="C19" s="5" t="s">
        <v>175</v>
      </c>
      <c r="E19" s="5">
        <v>0</v>
      </c>
      <c r="G19" s="5" t="s">
        <v>175</v>
      </c>
      <c r="I19" s="5" t="s">
        <v>175</v>
      </c>
      <c r="K19" s="15">
        <v>0</v>
      </c>
      <c r="M19" s="5" t="s">
        <v>175</v>
      </c>
      <c r="O19" s="5" t="s">
        <v>175</v>
      </c>
      <c r="Q19" s="5">
        <v>-155128741</v>
      </c>
      <c r="S19" s="5">
        <v>-155128741</v>
      </c>
      <c r="U19" s="14">
        <v>2.9999999999999997E-4</v>
      </c>
    </row>
    <row r="20" spans="1:21" x14ac:dyDescent="0.25">
      <c r="A20" s="10" t="s">
        <v>142</v>
      </c>
      <c r="C20" s="5" t="s">
        <v>175</v>
      </c>
      <c r="E20" s="5">
        <v>0</v>
      </c>
      <c r="G20" s="13" t="s">
        <v>175</v>
      </c>
      <c r="I20" s="5" t="s">
        <v>175</v>
      </c>
      <c r="K20" s="15">
        <v>0</v>
      </c>
      <c r="M20" s="5" t="s">
        <v>175</v>
      </c>
      <c r="O20" s="5" t="s">
        <v>175</v>
      </c>
      <c r="Q20" s="5">
        <v>986937585</v>
      </c>
      <c r="S20" s="5">
        <v>986937585</v>
      </c>
      <c r="U20" s="14">
        <v>-1.6999999999999999E-3</v>
      </c>
    </row>
    <row r="21" spans="1:21" x14ac:dyDescent="0.25">
      <c r="A21" s="10" t="s">
        <v>143</v>
      </c>
      <c r="C21" s="5" t="s">
        <v>175</v>
      </c>
      <c r="E21" s="5">
        <v>0</v>
      </c>
      <c r="G21" s="5" t="s">
        <v>175</v>
      </c>
      <c r="I21" s="5" t="s">
        <v>175</v>
      </c>
      <c r="K21" s="15">
        <v>0</v>
      </c>
      <c r="M21" s="5" t="s">
        <v>175</v>
      </c>
      <c r="O21" s="5" t="s">
        <v>175</v>
      </c>
      <c r="Q21" s="5">
        <v>-521062873</v>
      </c>
      <c r="S21" s="5">
        <v>-521062873</v>
      </c>
      <c r="U21" s="14">
        <v>8.9999999999999998E-4</v>
      </c>
    </row>
    <row r="22" spans="1:21" x14ac:dyDescent="0.25">
      <c r="A22" s="10" t="s">
        <v>69</v>
      </c>
      <c r="C22" s="5" t="s">
        <v>175</v>
      </c>
      <c r="E22" s="5">
        <v>-1173061438</v>
      </c>
      <c r="G22" s="5" t="s">
        <v>175</v>
      </c>
      <c r="I22" s="5">
        <v>-1173061438</v>
      </c>
      <c r="K22" s="14">
        <v>5.7999999999999996E-3</v>
      </c>
      <c r="M22" s="5" t="s">
        <v>175</v>
      </c>
      <c r="O22" s="5">
        <v>693670195</v>
      </c>
      <c r="Q22" s="5">
        <v>-999020250</v>
      </c>
      <c r="S22" s="5">
        <v>-305350055</v>
      </c>
      <c r="U22" s="14">
        <v>5.0000000000000001E-4</v>
      </c>
    </row>
    <row r="23" spans="1:21" x14ac:dyDescent="0.25">
      <c r="A23" s="10" t="s">
        <v>144</v>
      </c>
      <c r="C23" s="5" t="s">
        <v>175</v>
      </c>
      <c r="E23" s="5">
        <v>0</v>
      </c>
      <c r="G23" s="5" t="s">
        <v>175</v>
      </c>
      <c r="I23" s="5" t="s">
        <v>175</v>
      </c>
      <c r="K23" s="15">
        <v>0</v>
      </c>
      <c r="M23" s="5" t="s">
        <v>175</v>
      </c>
      <c r="O23" s="5" t="s">
        <v>175</v>
      </c>
      <c r="Q23" s="5">
        <v>1450097925</v>
      </c>
      <c r="S23" s="5">
        <v>1450097925</v>
      </c>
      <c r="U23" s="14">
        <v>-2.5000000000000001E-3</v>
      </c>
    </row>
    <row r="24" spans="1:21" x14ac:dyDescent="0.25">
      <c r="A24" s="10" t="s">
        <v>45</v>
      </c>
      <c r="C24" s="5" t="s">
        <v>175</v>
      </c>
      <c r="E24" s="5">
        <v>-17454297305</v>
      </c>
      <c r="G24" s="5" t="s">
        <v>175</v>
      </c>
      <c r="I24" s="5">
        <v>-17454297305</v>
      </c>
      <c r="K24" s="14">
        <v>8.6099999999999996E-2</v>
      </c>
      <c r="M24" s="5" t="s">
        <v>175</v>
      </c>
      <c r="O24" s="5">
        <v>-12762281897</v>
      </c>
      <c r="Q24" s="5">
        <v>-18593403027</v>
      </c>
      <c r="S24" s="5">
        <v>-31355684924</v>
      </c>
      <c r="U24" s="14">
        <v>5.4199999999999998E-2</v>
      </c>
    </row>
    <row r="25" spans="1:21" x14ac:dyDescent="0.25">
      <c r="A25" s="10" t="s">
        <v>17</v>
      </c>
      <c r="C25" s="5" t="s">
        <v>175</v>
      </c>
      <c r="E25" s="5">
        <v>-3936438000</v>
      </c>
      <c r="G25" s="5" t="s">
        <v>175</v>
      </c>
      <c r="I25" s="5">
        <v>-3936438000</v>
      </c>
      <c r="K25" s="14">
        <v>1.9400000000000001E-2</v>
      </c>
      <c r="M25" s="5" t="s">
        <v>175</v>
      </c>
      <c r="O25" s="5">
        <v>-4463806078</v>
      </c>
      <c r="Q25" s="5">
        <v>-4294870416</v>
      </c>
      <c r="S25" s="5">
        <v>-8758676494</v>
      </c>
      <c r="U25" s="14">
        <v>1.5100000000000001E-2</v>
      </c>
    </row>
    <row r="26" spans="1:21" x14ac:dyDescent="0.25">
      <c r="A26" s="10" t="s">
        <v>21</v>
      </c>
      <c r="C26" s="5" t="s">
        <v>175</v>
      </c>
      <c r="E26" s="5">
        <v>-1710922159</v>
      </c>
      <c r="G26" s="5" t="s">
        <v>175</v>
      </c>
      <c r="I26" s="5">
        <v>-1710922159</v>
      </c>
      <c r="K26" s="14">
        <v>8.3999999999999995E-3</v>
      </c>
      <c r="M26" s="5" t="s">
        <v>175</v>
      </c>
      <c r="O26" s="5">
        <v>-9344267338</v>
      </c>
      <c r="Q26" s="5">
        <v>-13083685484</v>
      </c>
      <c r="S26" s="5">
        <v>-22427952822</v>
      </c>
      <c r="U26" s="14">
        <v>3.8699999999999998E-2</v>
      </c>
    </row>
    <row r="27" spans="1:21" x14ac:dyDescent="0.25">
      <c r="A27" s="10" t="s">
        <v>145</v>
      </c>
      <c r="C27" s="5" t="s">
        <v>175</v>
      </c>
      <c r="E27" s="5">
        <v>0</v>
      </c>
      <c r="G27" s="5" t="s">
        <v>175</v>
      </c>
      <c r="I27" s="5" t="s">
        <v>175</v>
      </c>
      <c r="K27" s="15">
        <v>0</v>
      </c>
      <c r="M27" s="5" t="s">
        <v>175</v>
      </c>
      <c r="O27" s="5" t="s">
        <v>175</v>
      </c>
      <c r="Q27" s="5">
        <v>10760015162</v>
      </c>
      <c r="S27" s="5">
        <v>10760015162</v>
      </c>
      <c r="U27" s="14">
        <v>-1.8599999999999998E-2</v>
      </c>
    </row>
    <row r="28" spans="1:21" x14ac:dyDescent="0.25">
      <c r="A28" s="10" t="s">
        <v>146</v>
      </c>
      <c r="C28" s="5" t="s">
        <v>175</v>
      </c>
      <c r="E28" s="5">
        <v>0</v>
      </c>
      <c r="G28" s="5" t="s">
        <v>175</v>
      </c>
      <c r="I28" s="5" t="s">
        <v>175</v>
      </c>
      <c r="K28" s="15">
        <v>0</v>
      </c>
      <c r="M28" s="5" t="s">
        <v>175</v>
      </c>
      <c r="O28" s="5" t="s">
        <v>175</v>
      </c>
      <c r="Q28" s="5">
        <v>198679116</v>
      </c>
      <c r="S28" s="5">
        <v>198679116</v>
      </c>
      <c r="U28" s="14">
        <v>-2.9999999999999997E-4</v>
      </c>
    </row>
    <row r="29" spans="1:21" x14ac:dyDescent="0.25">
      <c r="A29" s="10" t="s">
        <v>147</v>
      </c>
      <c r="C29" s="5" t="s">
        <v>175</v>
      </c>
      <c r="E29" s="5">
        <v>0</v>
      </c>
      <c r="G29" s="5" t="s">
        <v>175</v>
      </c>
      <c r="I29" s="5" t="s">
        <v>175</v>
      </c>
      <c r="K29" s="15">
        <v>0</v>
      </c>
      <c r="M29" s="5" t="s">
        <v>175</v>
      </c>
      <c r="O29" s="5" t="s">
        <v>175</v>
      </c>
      <c r="Q29" s="5">
        <v>-7063600218</v>
      </c>
      <c r="S29" s="5">
        <v>-7063600218</v>
      </c>
      <c r="U29" s="14">
        <v>1.2200000000000001E-2</v>
      </c>
    </row>
    <row r="30" spans="1:21" x14ac:dyDescent="0.25">
      <c r="A30" s="10" t="s">
        <v>148</v>
      </c>
      <c r="C30" s="5" t="s">
        <v>175</v>
      </c>
      <c r="E30" s="5">
        <v>0</v>
      </c>
      <c r="G30" s="5">
        <v>0</v>
      </c>
      <c r="I30" s="5" t="s">
        <v>175</v>
      </c>
      <c r="K30" s="15">
        <v>0</v>
      </c>
      <c r="M30" s="5" t="s">
        <v>175</v>
      </c>
      <c r="O30" s="5" t="s">
        <v>175</v>
      </c>
      <c r="Q30" s="5">
        <v>2637341323</v>
      </c>
      <c r="S30" s="5">
        <v>2637341323</v>
      </c>
      <c r="U30" s="14">
        <v>-4.5999999999999999E-3</v>
      </c>
    </row>
    <row r="31" spans="1:21" x14ac:dyDescent="0.25">
      <c r="A31" s="10" t="s">
        <v>25</v>
      </c>
      <c r="C31" s="5" t="s">
        <v>175</v>
      </c>
      <c r="E31" s="5">
        <v>-4920547500</v>
      </c>
      <c r="G31" s="13" t="s">
        <v>175</v>
      </c>
      <c r="I31" s="5">
        <v>-4920547500</v>
      </c>
      <c r="K31" s="14">
        <v>2.4299999999999999E-2</v>
      </c>
      <c r="M31" s="5" t="s">
        <v>175</v>
      </c>
      <c r="O31" s="5">
        <v>-503215465</v>
      </c>
      <c r="Q31" s="5">
        <v>-714954212</v>
      </c>
      <c r="S31" s="5">
        <v>-1218169677</v>
      </c>
      <c r="U31" s="14">
        <v>2.0999999999999999E-3</v>
      </c>
    </row>
    <row r="32" spans="1:21" x14ac:dyDescent="0.25">
      <c r="A32" s="10" t="s">
        <v>149</v>
      </c>
      <c r="C32" s="5" t="s">
        <v>175</v>
      </c>
      <c r="E32" s="5">
        <v>0</v>
      </c>
      <c r="G32" s="5" t="s">
        <v>175</v>
      </c>
      <c r="I32" s="5" t="s">
        <v>175</v>
      </c>
      <c r="K32" s="14">
        <v>0</v>
      </c>
      <c r="M32" s="5" t="s">
        <v>175</v>
      </c>
      <c r="O32" s="5" t="s">
        <v>175</v>
      </c>
      <c r="Q32" s="5">
        <v>5959334733</v>
      </c>
      <c r="S32" s="5">
        <v>5959334733</v>
      </c>
      <c r="U32" s="14">
        <v>-1.03E-2</v>
      </c>
    </row>
    <row r="33" spans="1:21" x14ac:dyDescent="0.25">
      <c r="A33" s="10" t="s">
        <v>23</v>
      </c>
      <c r="C33" s="5" t="s">
        <v>175</v>
      </c>
      <c r="E33" s="5">
        <v>-2321572050</v>
      </c>
      <c r="G33" s="5" t="s">
        <v>175</v>
      </c>
      <c r="I33" s="5">
        <v>-2321572050</v>
      </c>
      <c r="K33" s="14">
        <v>1.15E-2</v>
      </c>
      <c r="M33" s="5" t="s">
        <v>175</v>
      </c>
      <c r="O33" s="5">
        <v>21889107907</v>
      </c>
      <c r="Q33" s="5">
        <v>-5412102490</v>
      </c>
      <c r="S33" s="5">
        <v>16477005417</v>
      </c>
      <c r="U33" s="14">
        <v>-2.8500000000000001E-2</v>
      </c>
    </row>
    <row r="34" spans="1:21" x14ac:dyDescent="0.25">
      <c r="A34" s="10" t="s">
        <v>150</v>
      </c>
      <c r="C34" s="5" t="s">
        <v>175</v>
      </c>
      <c r="E34" s="5">
        <v>0</v>
      </c>
      <c r="G34" s="5" t="s">
        <v>175</v>
      </c>
      <c r="I34" s="5" t="s">
        <v>175</v>
      </c>
      <c r="K34" s="15">
        <v>0</v>
      </c>
      <c r="M34" s="5" t="s">
        <v>175</v>
      </c>
      <c r="O34" s="5" t="s">
        <v>175</v>
      </c>
      <c r="Q34" s="5">
        <v>-389036414</v>
      </c>
      <c r="S34" s="5">
        <v>-389036414</v>
      </c>
      <c r="U34" s="14">
        <v>6.9999999999999999E-4</v>
      </c>
    </row>
    <row r="35" spans="1:21" x14ac:dyDescent="0.25">
      <c r="A35" s="10" t="s">
        <v>47</v>
      </c>
      <c r="C35" s="5" t="s">
        <v>175</v>
      </c>
      <c r="E35" s="5">
        <v>-5575626450</v>
      </c>
      <c r="G35" s="5" t="s">
        <v>175</v>
      </c>
      <c r="I35" s="5">
        <v>-5575626450</v>
      </c>
      <c r="K35" s="14">
        <v>2.75E-2</v>
      </c>
      <c r="M35" s="5" t="s">
        <v>175</v>
      </c>
      <c r="O35" s="5">
        <v>-12633381449</v>
      </c>
      <c r="Q35" s="5">
        <v>-1244550576</v>
      </c>
      <c r="S35" s="5">
        <v>-13877932025</v>
      </c>
      <c r="U35" s="14">
        <v>2.4E-2</v>
      </c>
    </row>
    <row r="36" spans="1:21" x14ac:dyDescent="0.25">
      <c r="A36" s="10" t="s">
        <v>151</v>
      </c>
      <c r="C36" s="5" t="s">
        <v>175</v>
      </c>
      <c r="E36" s="5">
        <v>0</v>
      </c>
      <c r="G36" s="5" t="s">
        <v>175</v>
      </c>
      <c r="I36" s="5" t="s">
        <v>175</v>
      </c>
      <c r="K36" s="15">
        <v>0</v>
      </c>
      <c r="M36" s="5" t="s">
        <v>175</v>
      </c>
      <c r="O36" s="5" t="s">
        <v>175</v>
      </c>
      <c r="Q36" s="5">
        <v>-12922042218</v>
      </c>
      <c r="S36" s="5">
        <v>-12922042218</v>
      </c>
      <c r="U36" s="14">
        <v>2.23E-2</v>
      </c>
    </row>
    <row r="37" spans="1:21" x14ac:dyDescent="0.25">
      <c r="A37" s="10" t="s">
        <v>35</v>
      </c>
      <c r="C37" s="5" t="s">
        <v>175</v>
      </c>
      <c r="E37" s="5">
        <v>-1107285236</v>
      </c>
      <c r="G37" s="5" t="s">
        <v>175</v>
      </c>
      <c r="I37" s="5">
        <v>-1107285236</v>
      </c>
      <c r="K37" s="14">
        <v>5.4999999999999997E-3</v>
      </c>
      <c r="M37" s="5" t="s">
        <v>175</v>
      </c>
      <c r="O37" s="5">
        <v>721413099</v>
      </c>
      <c r="Q37" s="5">
        <v>-3543466193</v>
      </c>
      <c r="S37" s="5">
        <v>-2822053094</v>
      </c>
      <c r="U37" s="14">
        <v>4.8999999999999998E-3</v>
      </c>
    </row>
    <row r="38" spans="1:21" x14ac:dyDescent="0.25">
      <c r="A38" s="10" t="s">
        <v>152</v>
      </c>
      <c r="C38" s="5" t="s">
        <v>175</v>
      </c>
      <c r="E38" s="5">
        <v>0</v>
      </c>
      <c r="G38" s="5" t="s">
        <v>175</v>
      </c>
      <c r="I38" s="5" t="s">
        <v>175</v>
      </c>
      <c r="K38" s="15">
        <v>0</v>
      </c>
      <c r="M38" s="5" t="s">
        <v>175</v>
      </c>
      <c r="O38" s="5" t="s">
        <v>175</v>
      </c>
      <c r="Q38" s="5">
        <v>-4245803677</v>
      </c>
      <c r="S38" s="5">
        <v>-4245803677</v>
      </c>
      <c r="U38" s="14">
        <v>7.3000000000000001E-3</v>
      </c>
    </row>
    <row r="39" spans="1:21" x14ac:dyDescent="0.25">
      <c r="A39" s="10" t="s">
        <v>63</v>
      </c>
      <c r="C39" s="5" t="s">
        <v>175</v>
      </c>
      <c r="E39" s="5">
        <v>-14626338397</v>
      </c>
      <c r="G39" s="5" t="s">
        <v>175</v>
      </c>
      <c r="I39" s="5">
        <v>-14626338397</v>
      </c>
      <c r="K39" s="14">
        <v>7.2099999999999997E-2</v>
      </c>
      <c r="M39" s="5">
        <v>-9375000000</v>
      </c>
      <c r="O39" s="5">
        <v>-26032198609</v>
      </c>
      <c r="Q39" s="5">
        <v>-3616834371</v>
      </c>
      <c r="S39" s="5">
        <v>-20274032980</v>
      </c>
      <c r="U39" s="14">
        <v>3.5000000000000003E-2</v>
      </c>
    </row>
    <row r="40" spans="1:21" x14ac:dyDescent="0.25">
      <c r="A40" s="10" t="s">
        <v>153</v>
      </c>
      <c r="C40" s="5" t="s">
        <v>175</v>
      </c>
      <c r="E40" s="5">
        <v>0</v>
      </c>
      <c r="G40" s="5" t="s">
        <v>175</v>
      </c>
      <c r="I40" s="5" t="s">
        <v>175</v>
      </c>
      <c r="K40" s="15">
        <v>0</v>
      </c>
      <c r="M40" s="13" t="s">
        <v>175</v>
      </c>
      <c r="O40" s="5" t="s">
        <v>175</v>
      </c>
      <c r="Q40" s="5">
        <v>105530770</v>
      </c>
      <c r="S40" s="5">
        <v>105530770</v>
      </c>
      <c r="U40" s="14">
        <v>-2.0000000000000001E-4</v>
      </c>
    </row>
    <row r="41" spans="1:21" x14ac:dyDescent="0.25">
      <c r="A41" s="10" t="s">
        <v>154</v>
      </c>
      <c r="C41" s="5" t="s">
        <v>175</v>
      </c>
      <c r="E41" s="5">
        <v>0</v>
      </c>
      <c r="G41" s="5" t="s">
        <v>175</v>
      </c>
      <c r="I41" s="5" t="s">
        <v>175</v>
      </c>
      <c r="K41" s="15">
        <v>0</v>
      </c>
      <c r="M41" s="5" t="s">
        <v>175</v>
      </c>
      <c r="O41" s="5" t="s">
        <v>175</v>
      </c>
      <c r="Q41" s="5">
        <v>2059076760</v>
      </c>
      <c r="S41" s="5">
        <v>2059076760</v>
      </c>
      <c r="U41" s="14">
        <v>-3.5999999999999999E-3</v>
      </c>
    </row>
    <row r="42" spans="1:21" x14ac:dyDescent="0.25">
      <c r="A42" s="10" t="s">
        <v>57</v>
      </c>
      <c r="C42" s="5" t="s">
        <v>175</v>
      </c>
      <c r="E42" s="5">
        <v>-10089040334</v>
      </c>
      <c r="G42" s="5" t="s">
        <v>175</v>
      </c>
      <c r="I42" s="5">
        <v>-10089040334</v>
      </c>
      <c r="K42" s="14">
        <v>4.9799999999999997E-2</v>
      </c>
      <c r="M42" s="5" t="s">
        <v>175</v>
      </c>
      <c r="O42" s="5">
        <v>-27433897368</v>
      </c>
      <c r="Q42" s="5">
        <v>-7092672785</v>
      </c>
      <c r="S42" s="5">
        <v>-34526570153</v>
      </c>
      <c r="U42" s="14">
        <v>5.96E-2</v>
      </c>
    </row>
    <row r="43" spans="1:21" x14ac:dyDescent="0.25">
      <c r="A43" s="10" t="s">
        <v>155</v>
      </c>
      <c r="C43" s="5" t="s">
        <v>175</v>
      </c>
      <c r="E43" s="5">
        <v>0</v>
      </c>
      <c r="G43" s="5" t="s">
        <v>175</v>
      </c>
      <c r="I43" s="5" t="s">
        <v>175</v>
      </c>
      <c r="K43" s="15">
        <v>0</v>
      </c>
      <c r="M43" s="5" t="s">
        <v>175</v>
      </c>
      <c r="O43" s="5" t="s">
        <v>175</v>
      </c>
      <c r="Q43" s="5">
        <v>-6565003059</v>
      </c>
      <c r="S43" s="5">
        <v>-6565003059</v>
      </c>
      <c r="U43" s="14">
        <v>1.1299999999999999E-2</v>
      </c>
    </row>
    <row r="44" spans="1:21" x14ac:dyDescent="0.25">
      <c r="A44" s="10" t="s">
        <v>31</v>
      </c>
      <c r="C44" s="5" t="s">
        <v>175</v>
      </c>
      <c r="E44" s="5">
        <v>-1136199150</v>
      </c>
      <c r="G44" s="5" t="s">
        <v>175</v>
      </c>
      <c r="I44" s="5">
        <v>-1136199150</v>
      </c>
      <c r="K44" s="14">
        <v>5.5999999999999999E-3</v>
      </c>
      <c r="M44" s="5" t="s">
        <v>175</v>
      </c>
      <c r="O44" s="5">
        <v>-2138201553</v>
      </c>
      <c r="Q44" s="5">
        <v>-7786362200</v>
      </c>
      <c r="S44" s="5">
        <v>-9924563753</v>
      </c>
      <c r="U44" s="14">
        <v>1.7100000000000001E-2</v>
      </c>
    </row>
    <row r="45" spans="1:21" x14ac:dyDescent="0.25">
      <c r="A45" s="10" t="s">
        <v>156</v>
      </c>
      <c r="C45" s="5" t="s">
        <v>175</v>
      </c>
      <c r="E45" s="5">
        <v>0</v>
      </c>
      <c r="G45" s="5" t="s">
        <v>175</v>
      </c>
      <c r="I45" s="5" t="s">
        <v>175</v>
      </c>
      <c r="K45" s="15">
        <v>0</v>
      </c>
      <c r="M45" s="5" t="s">
        <v>175</v>
      </c>
      <c r="O45" s="5" t="s">
        <v>175</v>
      </c>
      <c r="Q45" s="5">
        <v>-2009468341</v>
      </c>
      <c r="S45" s="5">
        <v>-2009468341</v>
      </c>
      <c r="U45" s="14">
        <v>3.5000000000000001E-3</v>
      </c>
    </row>
    <row r="46" spans="1:21" x14ac:dyDescent="0.25">
      <c r="A46" s="10" t="s">
        <v>157</v>
      </c>
      <c r="C46" s="5" t="s">
        <v>175</v>
      </c>
      <c r="E46" s="5">
        <v>0</v>
      </c>
      <c r="G46" s="5" t="s">
        <v>175</v>
      </c>
      <c r="I46" s="5" t="s">
        <v>175</v>
      </c>
      <c r="K46" s="15">
        <v>0</v>
      </c>
      <c r="M46" s="5" t="s">
        <v>175</v>
      </c>
      <c r="O46" s="5" t="s">
        <v>175</v>
      </c>
      <c r="Q46" s="5">
        <f>-6272399486-1</f>
        <v>-6272399487</v>
      </c>
      <c r="S46" s="5">
        <v>-6272399486</v>
      </c>
      <c r="U46" s="14">
        <v>1.0800000000000001E-2</v>
      </c>
    </row>
    <row r="47" spans="1:21" x14ac:dyDescent="0.25">
      <c r="A47" s="10" t="s">
        <v>51</v>
      </c>
      <c r="C47" s="5">
        <v>-2091531207</v>
      </c>
      <c r="E47" s="5">
        <v>-15499474869</v>
      </c>
      <c r="G47" s="5" t="s">
        <v>175</v>
      </c>
      <c r="I47" s="5">
        <v>-13407943662</v>
      </c>
      <c r="K47" s="14">
        <v>6.6100000000000006E-2</v>
      </c>
      <c r="M47" s="5">
        <v>-2091531207</v>
      </c>
      <c r="O47" s="5">
        <v>-87477524021</v>
      </c>
      <c r="Q47" s="5" t="s">
        <v>175</v>
      </c>
      <c r="S47" s="5">
        <v>-85385992814</v>
      </c>
      <c r="U47" s="14">
        <v>0.14749999999999999</v>
      </c>
    </row>
    <row r="48" spans="1:21" x14ac:dyDescent="0.25">
      <c r="A48" s="10" t="s">
        <v>55</v>
      </c>
      <c r="C48" s="5" t="s">
        <v>175</v>
      </c>
      <c r="E48" s="5">
        <v>-10313268750</v>
      </c>
      <c r="G48" s="5" t="s">
        <v>175</v>
      </c>
      <c r="I48" s="5">
        <v>-10313268750</v>
      </c>
      <c r="K48" s="14">
        <v>5.0900000000000001E-2</v>
      </c>
      <c r="M48" s="5">
        <v>-6635455168</v>
      </c>
      <c r="O48" s="5">
        <v>-20544031350</v>
      </c>
      <c r="Q48" s="5" t="s">
        <v>175</v>
      </c>
      <c r="S48" s="5">
        <v>-13908576182</v>
      </c>
      <c r="U48" s="14">
        <v>2.4E-2</v>
      </c>
    </row>
    <row r="49" spans="1:21" x14ac:dyDescent="0.25">
      <c r="A49" s="10" t="s">
        <v>75</v>
      </c>
      <c r="C49" s="5" t="s">
        <v>175</v>
      </c>
      <c r="E49" s="5">
        <v>46703101</v>
      </c>
      <c r="G49" s="5" t="s">
        <v>175</v>
      </c>
      <c r="I49" s="5">
        <v>46703101</v>
      </c>
      <c r="K49" s="14">
        <v>-2.0000000000000001E-4</v>
      </c>
      <c r="M49" s="5" t="s">
        <v>175</v>
      </c>
      <c r="O49" s="5">
        <v>46703101</v>
      </c>
      <c r="Q49" s="5" t="s">
        <v>175</v>
      </c>
      <c r="S49" s="5">
        <v>46703101</v>
      </c>
      <c r="U49" s="14">
        <v>-1E-4</v>
      </c>
    </row>
    <row r="50" spans="1:21" x14ac:dyDescent="0.25">
      <c r="A50" s="10" t="s">
        <v>77</v>
      </c>
      <c r="C50" s="5" t="s">
        <v>175</v>
      </c>
      <c r="E50" s="5">
        <v>-853466486</v>
      </c>
      <c r="G50" s="5" t="s">
        <v>175</v>
      </c>
      <c r="I50" s="5">
        <v>-853466486</v>
      </c>
      <c r="K50" s="14">
        <v>4.1999999999999997E-3</v>
      </c>
      <c r="M50" s="5" t="s">
        <v>175</v>
      </c>
      <c r="O50" s="5">
        <v>-853466486</v>
      </c>
      <c r="Q50" s="5" t="s">
        <v>175</v>
      </c>
      <c r="S50" s="5">
        <v>-853466486</v>
      </c>
      <c r="U50" s="14">
        <v>1.5E-3</v>
      </c>
    </row>
    <row r="51" spans="1:21" x14ac:dyDescent="0.25">
      <c r="A51" s="10" t="s">
        <v>41</v>
      </c>
      <c r="C51" s="5" t="s">
        <v>175</v>
      </c>
      <c r="E51" s="5">
        <v>241247185</v>
      </c>
      <c r="G51" s="5" t="s">
        <v>175</v>
      </c>
      <c r="I51" s="5">
        <v>241247185</v>
      </c>
      <c r="K51" s="14">
        <v>-1.1999999999999999E-3</v>
      </c>
      <c r="M51" s="5" t="s">
        <v>175</v>
      </c>
      <c r="O51" s="5">
        <v>303488317</v>
      </c>
      <c r="Q51" s="5" t="s">
        <v>175</v>
      </c>
      <c r="S51" s="5">
        <v>303488317</v>
      </c>
      <c r="U51" s="14">
        <v>-5.0000000000000001E-4</v>
      </c>
    </row>
    <row r="52" spans="1:21" x14ac:dyDescent="0.25">
      <c r="A52" s="10" t="s">
        <v>29</v>
      </c>
      <c r="C52" s="5" t="s">
        <v>175</v>
      </c>
      <c r="E52" s="5">
        <v>-12137350500</v>
      </c>
      <c r="G52" s="5" t="s">
        <v>175</v>
      </c>
      <c r="I52" s="5">
        <v>-12137350500</v>
      </c>
      <c r="K52" s="14">
        <v>5.9900000000000002E-2</v>
      </c>
      <c r="M52" s="5" t="s">
        <v>175</v>
      </c>
      <c r="O52" s="5">
        <v>-9858472397</v>
      </c>
      <c r="Q52" s="5" t="s">
        <v>175</v>
      </c>
      <c r="S52" s="5">
        <v>-9858472397</v>
      </c>
      <c r="U52" s="14">
        <v>1.7000000000000001E-2</v>
      </c>
    </row>
    <row r="53" spans="1:21" x14ac:dyDescent="0.25">
      <c r="A53" s="10" t="s">
        <v>37</v>
      </c>
      <c r="C53" s="5" t="s">
        <v>175</v>
      </c>
      <c r="E53" s="5">
        <v>271161158</v>
      </c>
      <c r="G53" s="5" t="s">
        <v>175</v>
      </c>
      <c r="I53" s="5">
        <v>271161158</v>
      </c>
      <c r="K53" s="14">
        <v>-1.2999999999999999E-3</v>
      </c>
      <c r="M53" s="5" t="s">
        <v>175</v>
      </c>
      <c r="O53" s="5">
        <v>989287267</v>
      </c>
      <c r="Q53" s="5" t="s">
        <v>175</v>
      </c>
      <c r="S53" s="5">
        <v>989287267</v>
      </c>
      <c r="U53" s="14">
        <v>-1.6999999999999999E-3</v>
      </c>
    </row>
    <row r="54" spans="1:21" x14ac:dyDescent="0.25">
      <c r="A54" s="10" t="s">
        <v>19</v>
      </c>
      <c r="C54" s="5" t="s">
        <v>175</v>
      </c>
      <c r="E54" s="5">
        <v>-17691107850</v>
      </c>
      <c r="G54" s="5" t="s">
        <v>175</v>
      </c>
      <c r="I54" s="5">
        <v>-17691107850</v>
      </c>
      <c r="K54" s="14">
        <v>8.7300000000000003E-2</v>
      </c>
      <c r="M54" s="5" t="s">
        <v>175</v>
      </c>
      <c r="O54" s="5">
        <v>-19207687230</v>
      </c>
      <c r="Q54" s="5" t="s">
        <v>175</v>
      </c>
      <c r="S54" s="5">
        <v>-19207687230</v>
      </c>
      <c r="U54" s="14">
        <v>3.32E-2</v>
      </c>
    </row>
    <row r="55" spans="1:21" x14ac:dyDescent="0.25">
      <c r="A55" s="10" t="s">
        <v>53</v>
      </c>
      <c r="C55" s="5" t="s">
        <v>175</v>
      </c>
      <c r="E55" s="5">
        <v>-1164079866</v>
      </c>
      <c r="G55" s="5" t="s">
        <v>175</v>
      </c>
      <c r="I55" s="5">
        <v>-1164079866</v>
      </c>
      <c r="K55" s="14">
        <v>5.7000000000000002E-3</v>
      </c>
      <c r="M55" s="5" t="s">
        <v>175</v>
      </c>
      <c r="O55" s="5">
        <v>-3983739987</v>
      </c>
      <c r="Q55" s="5" t="s">
        <v>175</v>
      </c>
      <c r="S55" s="5">
        <v>-3983739987</v>
      </c>
      <c r="U55" s="14">
        <v>6.8999999999999999E-3</v>
      </c>
    </row>
    <row r="56" spans="1:21" x14ac:dyDescent="0.25">
      <c r="A56" s="10" t="s">
        <v>73</v>
      </c>
      <c r="C56" s="5" t="s">
        <v>175</v>
      </c>
      <c r="E56" s="5">
        <v>-3689913600</v>
      </c>
      <c r="G56" s="5" t="s">
        <v>175</v>
      </c>
      <c r="I56" s="5">
        <v>-3689913600</v>
      </c>
      <c r="K56" s="14">
        <v>1.8200000000000001E-2</v>
      </c>
      <c r="M56" s="5" t="s">
        <v>175</v>
      </c>
      <c r="O56" s="5">
        <v>-24330367800</v>
      </c>
      <c r="Q56" s="5" t="s">
        <v>175</v>
      </c>
      <c r="S56" s="5">
        <v>-24330367800</v>
      </c>
      <c r="U56" s="14">
        <v>4.2000000000000003E-2</v>
      </c>
    </row>
    <row r="57" spans="1:21" x14ac:dyDescent="0.25">
      <c r="A57" s="10" t="s">
        <v>15</v>
      </c>
      <c r="C57" s="5" t="s">
        <v>175</v>
      </c>
      <c r="E57" s="5">
        <v>-1312146000</v>
      </c>
      <c r="G57" s="5" t="s">
        <v>175</v>
      </c>
      <c r="I57" s="5">
        <v>-1312146000</v>
      </c>
      <c r="K57" s="14">
        <v>6.4999999999999997E-3</v>
      </c>
      <c r="M57" s="5" t="s">
        <v>175</v>
      </c>
      <c r="O57" s="5">
        <v>-17097660000</v>
      </c>
      <c r="Q57" s="5" t="s">
        <v>175</v>
      </c>
      <c r="S57" s="5">
        <v>-17097660000</v>
      </c>
      <c r="U57" s="14">
        <v>2.9499999999999998E-2</v>
      </c>
    </row>
    <row r="58" spans="1:21" x14ac:dyDescent="0.25">
      <c r="A58" s="10" t="s">
        <v>61</v>
      </c>
      <c r="C58" s="5" t="s">
        <v>175</v>
      </c>
      <c r="E58" s="5">
        <v>0</v>
      </c>
      <c r="G58" s="5" t="s">
        <v>175</v>
      </c>
      <c r="I58" s="5" t="s">
        <v>175</v>
      </c>
      <c r="K58" s="15">
        <v>0</v>
      </c>
      <c r="M58" s="5" t="s">
        <v>175</v>
      </c>
      <c r="O58" s="5">
        <v>-27595076969</v>
      </c>
      <c r="Q58" s="5" t="s">
        <v>175</v>
      </c>
      <c r="S58" s="5">
        <v>-27595076969</v>
      </c>
      <c r="U58" s="14">
        <v>4.7699999999999999E-2</v>
      </c>
    </row>
    <row r="59" spans="1:21" ht="19.5" thickBot="1" x14ac:dyDescent="0.3">
      <c r="A59" s="6" t="s">
        <v>162</v>
      </c>
      <c r="C59" s="6">
        <f>SUM(C8:C58)</f>
        <v>-2091531207</v>
      </c>
      <c r="E59" s="6">
        <f>SUM(E8:E58)</f>
        <v>-199773439185</v>
      </c>
      <c r="G59" s="6">
        <f>SUM(G8:G58)</f>
        <v>-7863670416</v>
      </c>
      <c r="I59" s="6">
        <f>SUM(I8:I58)</f>
        <v>-205545578394</v>
      </c>
      <c r="K59" s="5"/>
      <c r="M59" s="6">
        <f>SUM(M8:M58)</f>
        <v>-19535538080</v>
      </c>
      <c r="O59" s="6">
        <f>SUM(O8:O58)</f>
        <v>-442912949082</v>
      </c>
      <c r="Q59" s="6">
        <f>SUM(Q8:Q58)</f>
        <v>-171078641946</v>
      </c>
      <c r="S59" s="6">
        <f>SUM(S8:S58)</f>
        <v>-594456052947</v>
      </c>
      <c r="U59" s="5"/>
    </row>
    <row r="60" spans="1:21" ht="19.5" thickTop="1" x14ac:dyDescent="0.25">
      <c r="I60" s="5"/>
      <c r="Q60" s="5"/>
      <c r="S60" s="5"/>
    </row>
    <row r="61" spans="1:21" x14ac:dyDescent="0.25">
      <c r="E61" s="5"/>
      <c r="O61" s="5"/>
      <c r="Q61" s="5"/>
    </row>
    <row r="62" spans="1:21" x14ac:dyDescent="0.25">
      <c r="Q62" s="5"/>
    </row>
    <row r="63" spans="1:21" x14ac:dyDescent="0.25">
      <c r="E63" s="5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rightToLeft="1" workbookViewId="0">
      <selection activeCell="G22" sqref="G22"/>
    </sheetView>
  </sheetViews>
  <sheetFormatPr defaultRowHeight="18.75" x14ac:dyDescent="0.45"/>
  <cols>
    <col min="1" max="1" width="22.57031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27.7109375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24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1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1" x14ac:dyDescent="0.45">
      <c r="A3" s="20" t="s">
        <v>115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1" x14ac:dyDescent="0.4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6" spans="1:11" ht="21" x14ac:dyDescent="0.45">
      <c r="A6" s="19" t="s">
        <v>163</v>
      </c>
      <c r="B6" s="19" t="s">
        <v>163</v>
      </c>
      <c r="C6" s="19" t="s">
        <v>163</v>
      </c>
      <c r="E6" s="19" t="s">
        <v>117</v>
      </c>
      <c r="F6" s="19" t="s">
        <v>117</v>
      </c>
      <c r="G6" s="19" t="s">
        <v>117</v>
      </c>
      <c r="I6" s="19" t="s">
        <v>118</v>
      </c>
      <c r="J6" s="19" t="s">
        <v>118</v>
      </c>
      <c r="K6" s="19" t="s">
        <v>118</v>
      </c>
    </row>
    <row r="7" spans="1:11" ht="21" x14ac:dyDescent="0.45">
      <c r="A7" s="19" t="s">
        <v>164</v>
      </c>
      <c r="C7" s="19" t="s">
        <v>84</v>
      </c>
      <c r="E7" s="19" t="s">
        <v>165</v>
      </c>
      <c r="G7" s="19" t="s">
        <v>166</v>
      </c>
      <c r="I7" s="19" t="s">
        <v>165</v>
      </c>
      <c r="K7" s="19" t="s">
        <v>166</v>
      </c>
    </row>
    <row r="8" spans="1:11" x14ac:dyDescent="0.45">
      <c r="A8" s="4" t="s">
        <v>90</v>
      </c>
      <c r="B8" s="4"/>
      <c r="C8" s="4" t="s">
        <v>91</v>
      </c>
      <c r="D8" s="4"/>
      <c r="E8" s="5" t="s">
        <v>175</v>
      </c>
      <c r="F8" s="4"/>
      <c r="G8" s="4" t="s">
        <v>175</v>
      </c>
      <c r="H8" s="4"/>
      <c r="I8" s="5">
        <v>89100022</v>
      </c>
      <c r="K8" s="4" t="s">
        <v>175</v>
      </c>
    </row>
    <row r="9" spans="1:11" x14ac:dyDescent="0.45">
      <c r="A9" s="4" t="s">
        <v>94</v>
      </c>
      <c r="B9" s="4"/>
      <c r="C9" s="4" t="s">
        <v>95</v>
      </c>
      <c r="D9" s="4"/>
      <c r="E9" s="5">
        <v>-5520763</v>
      </c>
      <c r="F9" s="4"/>
      <c r="G9" s="4" t="s">
        <v>175</v>
      </c>
      <c r="H9" s="4"/>
      <c r="I9" s="5">
        <v>2112900</v>
      </c>
      <c r="K9" s="4" t="s">
        <v>175</v>
      </c>
    </row>
    <row r="10" spans="1:11" x14ac:dyDescent="0.45">
      <c r="A10" s="4" t="s">
        <v>97</v>
      </c>
      <c r="B10" s="4"/>
      <c r="C10" s="4" t="s">
        <v>98</v>
      </c>
      <c r="D10" s="4"/>
      <c r="E10" s="5">
        <v>37011</v>
      </c>
      <c r="F10" s="4"/>
      <c r="G10" s="4" t="s">
        <v>175</v>
      </c>
      <c r="H10" s="4"/>
      <c r="I10" s="5">
        <v>90829</v>
      </c>
      <c r="K10" s="4" t="s">
        <v>175</v>
      </c>
    </row>
    <row r="11" spans="1:11" x14ac:dyDescent="0.45">
      <c r="A11" s="4" t="s">
        <v>100</v>
      </c>
      <c r="B11" s="4"/>
      <c r="C11" s="4" t="s">
        <v>101</v>
      </c>
      <c r="D11" s="4"/>
      <c r="E11" s="5">
        <v>-3310208</v>
      </c>
      <c r="F11" s="4"/>
      <c r="G11" s="4" t="s">
        <v>175</v>
      </c>
      <c r="H11" s="4"/>
      <c r="I11" s="5">
        <v>-134800140</v>
      </c>
      <c r="K11" s="4" t="s">
        <v>175</v>
      </c>
    </row>
    <row r="12" spans="1:11" x14ac:dyDescent="0.45">
      <c r="A12" s="4" t="s">
        <v>111</v>
      </c>
      <c r="B12" s="4"/>
      <c r="C12" s="4" t="s">
        <v>112</v>
      </c>
      <c r="D12" s="4"/>
      <c r="E12" s="5">
        <v>1698630120</v>
      </c>
      <c r="F12" s="4"/>
      <c r="G12" s="4" t="s">
        <v>175</v>
      </c>
      <c r="H12" s="4"/>
      <c r="I12" s="5">
        <v>4266936096</v>
      </c>
      <c r="K12" s="4" t="s">
        <v>175</v>
      </c>
    </row>
    <row r="13" spans="1:11" ht="19.5" thickBot="1" x14ac:dyDescent="0.5">
      <c r="A13" s="6" t="s">
        <v>173</v>
      </c>
      <c r="B13" s="4"/>
      <c r="C13" s="4"/>
      <c r="D13" s="4"/>
      <c r="E13" s="6">
        <f>SUM(E8:E12)</f>
        <v>1689836160</v>
      </c>
      <c r="F13" s="4"/>
      <c r="G13" s="4"/>
      <c r="H13" s="4"/>
      <c r="I13" s="6">
        <f>SUM(I8:I12)</f>
        <v>4223439707</v>
      </c>
    </row>
    <row r="14" spans="1:11" ht="19.5" thickTop="1" x14ac:dyDescent="0.45">
      <c r="A14" s="4"/>
      <c r="B14" s="4"/>
      <c r="C14" s="4"/>
      <c r="D14" s="4"/>
      <c r="E14" s="4"/>
      <c r="F14" s="4"/>
      <c r="G14" s="4"/>
      <c r="H14" s="4"/>
      <c r="I14" s="4"/>
    </row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tabSelected="1" workbookViewId="0">
      <selection activeCell="A11" sqref="A11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3.42578125" style="1" customWidth="1"/>
    <col min="4" max="4" width="1" style="1" customWidth="1"/>
    <col min="5" max="5" width="15.28515625" style="1" customWidth="1"/>
    <col min="6" max="6" width="1" style="1" customWidth="1"/>
    <col min="7" max="7" width="9.140625" style="1" customWidth="1"/>
    <col min="8" max="16384" width="9.140625" style="1"/>
  </cols>
  <sheetData>
    <row r="2" spans="1:5" ht="21" x14ac:dyDescent="0.45">
      <c r="A2" s="20" t="s">
        <v>0</v>
      </c>
      <c r="B2" s="20"/>
      <c r="C2" s="20"/>
      <c r="D2" s="20"/>
      <c r="E2" s="20"/>
    </row>
    <row r="3" spans="1:5" ht="21" x14ac:dyDescent="0.45">
      <c r="A3" s="20" t="s">
        <v>115</v>
      </c>
      <c r="B3" s="20"/>
      <c r="C3" s="20"/>
      <c r="D3" s="20"/>
      <c r="E3" s="20"/>
    </row>
    <row r="4" spans="1:5" ht="21" x14ac:dyDescent="0.45">
      <c r="A4" s="20" t="s">
        <v>2</v>
      </c>
      <c r="B4" s="20"/>
      <c r="C4" s="20"/>
      <c r="D4" s="20"/>
      <c r="E4" s="20"/>
    </row>
    <row r="6" spans="1:5" ht="21" x14ac:dyDescent="0.45">
      <c r="A6" s="21" t="s">
        <v>167</v>
      </c>
      <c r="C6" s="19" t="s">
        <v>117</v>
      </c>
      <c r="E6" s="19" t="s">
        <v>6</v>
      </c>
    </row>
    <row r="7" spans="1:5" ht="21" x14ac:dyDescent="0.45">
      <c r="A7" s="19" t="s">
        <v>167</v>
      </c>
      <c r="C7" s="19" t="s">
        <v>87</v>
      </c>
      <c r="E7" s="19" t="s">
        <v>87</v>
      </c>
    </row>
    <row r="8" spans="1:5" ht="21" x14ac:dyDescent="0.55000000000000004">
      <c r="A8" s="2" t="s">
        <v>167</v>
      </c>
      <c r="C8" s="3">
        <v>38360802</v>
      </c>
      <c r="E8" s="3">
        <v>406423458</v>
      </c>
    </row>
    <row r="9" spans="1:5" ht="21" x14ac:dyDescent="0.55000000000000004">
      <c r="A9" s="2" t="s">
        <v>168</v>
      </c>
      <c r="C9" s="3">
        <v>0</v>
      </c>
      <c r="E9" s="3">
        <v>1103641</v>
      </c>
    </row>
    <row r="10" spans="1:5" ht="21" x14ac:dyDescent="0.55000000000000004">
      <c r="A10" s="2" t="s">
        <v>169</v>
      </c>
      <c r="C10" s="3">
        <v>6317343</v>
      </c>
      <c r="E10" s="3">
        <v>397059228</v>
      </c>
    </row>
    <row r="11" spans="1:5" ht="19.5" thickBot="1" x14ac:dyDescent="0.5">
      <c r="A11" s="11" t="s">
        <v>173</v>
      </c>
      <c r="C11" s="11">
        <f>SUM(C8:C10)</f>
        <v>44678145</v>
      </c>
      <c r="E11" s="11">
        <f>SUM(E8:E10)</f>
        <v>804586327</v>
      </c>
    </row>
    <row r="12" spans="1:5" ht="19.5" thickTop="1" x14ac:dyDescent="0.45">
      <c r="C12" s="3"/>
      <c r="E12" s="3"/>
    </row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Moghimi asl</dc:creator>
  <cp:lastModifiedBy>Samira Moghimi asl</cp:lastModifiedBy>
  <dcterms:created xsi:type="dcterms:W3CDTF">2021-04-24T03:06:10Z</dcterms:created>
  <dcterms:modified xsi:type="dcterms:W3CDTF">2021-04-27T06:58:07Z</dcterms:modified>
</cp:coreProperties>
</file>