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"/>
    </mc:Choice>
  </mc:AlternateContent>
  <xr:revisionPtr revIDLastSave="0" documentId="13_ncr:1_{AE85AEF8-4193-41A6-90A4-A2862A167BDF}" xr6:coauthVersionLast="45" xr6:coauthVersionMax="45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9" i="11" l="1"/>
  <c r="I59" i="11"/>
  <c r="I26" i="11"/>
  <c r="C59" i="11"/>
  <c r="E11" i="14" l="1"/>
  <c r="C11" i="14"/>
  <c r="E12" i="13"/>
  <c r="G12" i="13"/>
  <c r="E59" i="11"/>
  <c r="G59" i="11"/>
  <c r="O59" i="11"/>
  <c r="Q59" i="11"/>
  <c r="S59" i="11"/>
  <c r="C28" i="10"/>
  <c r="E28" i="10"/>
  <c r="G28" i="10"/>
  <c r="I28" i="10"/>
  <c r="K28" i="10"/>
  <c r="M28" i="10"/>
  <c r="O28" i="10"/>
  <c r="Q28" i="10"/>
  <c r="C56" i="9"/>
  <c r="E56" i="9"/>
  <c r="G56" i="9"/>
  <c r="I56" i="9"/>
  <c r="K56" i="9"/>
  <c r="M56" i="9"/>
  <c r="O56" i="9"/>
  <c r="Q56" i="9"/>
  <c r="S9" i="8" l="1"/>
  <c r="S8" i="8"/>
  <c r="M9" i="8"/>
  <c r="M8" i="8"/>
  <c r="O10" i="8"/>
  <c r="O9" i="8"/>
  <c r="I9" i="8"/>
  <c r="I8" i="8"/>
  <c r="Q10" i="8"/>
  <c r="S10" i="8"/>
  <c r="E10" i="8"/>
  <c r="G10" i="8"/>
  <c r="K10" i="8"/>
  <c r="S9" i="7"/>
  <c r="S10" i="7"/>
  <c r="S11" i="7"/>
  <c r="S8" i="7"/>
  <c r="M9" i="7"/>
  <c r="M10" i="7"/>
  <c r="M11" i="7"/>
  <c r="M8" i="7"/>
  <c r="M12" i="7" s="1"/>
  <c r="I12" i="7"/>
  <c r="K12" i="7"/>
  <c r="O12" i="7"/>
  <c r="Q12" i="7"/>
  <c r="M15" i="6"/>
  <c r="O15" i="6"/>
  <c r="K15" i="6"/>
  <c r="Q15" i="6"/>
  <c r="I61" i="1"/>
  <c r="G59" i="1"/>
  <c r="G61" i="1" s="1"/>
  <c r="E59" i="1"/>
  <c r="E61" i="1" s="1"/>
  <c r="W59" i="1"/>
  <c r="U59" i="1"/>
  <c r="U61" i="1" s="1"/>
  <c r="C61" i="1"/>
  <c r="K61" i="1"/>
  <c r="M61" i="1"/>
  <c r="O61" i="1"/>
  <c r="Q61" i="1"/>
  <c r="S61" i="1"/>
  <c r="W61" i="1"/>
  <c r="M10" i="8" l="1"/>
  <c r="I10" i="8"/>
  <c r="S12" i="7"/>
</calcChain>
</file>

<file path=xl/sharedStrings.xml><?xml version="1.0" encoding="utf-8"?>
<sst xmlns="http://schemas.openxmlformats.org/spreadsheetml/2006/main" count="478" uniqueCount="133">
  <si>
    <t>صندوق سرمایه‌گذاری سهام بزرگ کاردان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</si>
  <si>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</si>
  <si>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</si>
  <si>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</si>
  <si>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</si>
  <si>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</si>
  <si>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</si>
  <si>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</si>
  <si>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</si>
  <si>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</si>
  <si>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</si>
  <si>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</si>
  <si>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</si>
  <si>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</si>
  <si>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</si>
  <si>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</si>
  <si>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</si>
  <si>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</si>
  <si>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اتکایی آوای پارس70%تادیه</t>
  </si>
  <si>
    <t>بیمه اتکایی ایرانیان</t>
  </si>
  <si>
    <t>بیمه اتکایی تهران رواک50%تادیه</t>
  </si>
  <si>
    <t>بیمه تجارت نو</t>
  </si>
  <si>
    <t>پالایش نفت تبریز</t>
  </si>
  <si>
    <t>پتروشیمی غدیر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</si>
  <si>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</si>
  <si>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</si>
  <si>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</si>
  <si>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</si>
  <si>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</si>
  <si>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</si>
  <si>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</si>
  <si>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</si>
  <si>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</si>
  <si>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</si>
  <si>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</si>
  <si>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ح . تامین سرمایه بانک ملت</t>
  </si>
  <si>
    <t>ح. شرکت کی بی سی</t>
  </si>
  <si>
    <t>ح.تجلی توسعه معادن و فلزات</t>
  </si>
  <si>
    <t>ح.سرمایه گذاری صندوق بازنشستگی</t>
  </si>
  <si>
    <t>داروسازی‌ اکسیر</t>
  </si>
  <si>
    <t>داروسازی‌ سینا</t>
  </si>
  <si>
    <t>ریل پرداز نو آفرین</t>
  </si>
  <si>
    <t>س. نفت و گاز و پتروشیمی تأمین</t>
  </si>
  <si>
    <t>سرمایه گذاری گروه توسعه ملی</t>
  </si>
  <si>
    <t>سرمایه‌گذاری‌ سپه‌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</si>
  <si>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</si>
  <si>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</si>
  <si>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</si>
  <si>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</si>
  <si>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شرکت کی بی سی</t>
  </si>
  <si>
    <t>شیمی‌ داروئی‌ داروپخش‌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</si>
  <si>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</si>
  <si>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</si>
  <si>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</si>
  <si>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</si>
  <si>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مبارکه اصفهان</t>
  </si>
  <si>
    <t>گ.س.وت.ص.پتروشیمی خلیج فارس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</si>
  <si>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</si>
  <si>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</si>
  <si>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</si>
  <si>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</si>
  <si>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</si>
  <si>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</si>
  <si>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</si>
  <si>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</si>
  <si>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کویر تایر</t>
  </si>
  <si>
    <t>تجلی توسعه معادن و فلزات</t>
  </si>
  <si>
    <t/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</si>
  <si>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</si>
  <si>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</si>
  <si>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</si>
  <si>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</si>
  <si>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</si>
  <si>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</si>
  <si>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</si>
  <si>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</si>
  <si>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</si>
  <si>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</si>
  <si>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</si>
  <si>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</si>
  <si>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</si>
  <si>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</si>
  <si>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</si>
  <si>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</si>
  <si>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</si>
  <si>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</si>
  <si>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</si>
  <si>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</si>
  <si>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</si>
  <si>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</si>
  <si>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</si>
  <si>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</si>
  <si>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</si>
  <si>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</si>
  <si>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</si>
  <si>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</si>
  <si>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</si>
  <si>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</si>
  <si>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</si>
  <si>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</si>
  <si>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</si>
  <si>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</si>
  <si>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</si>
  <si>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</si>
  <si>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</si>
  <si>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</si>
  <si>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</si>
  <si>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</si>
  <si>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</si>
  <si>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</si>
  <si>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</si>
  <si>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</si>
  <si>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</si>
  <si>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1400/10/29</t>
  </si>
  <si>
    <t>1400/11/09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</si>
  <si>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</si>
  <si>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</si>
  <si>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</si>
  <si>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</si>
  <si>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</si>
  <si>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ح. کویر تایر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</si>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</sst>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sz val="12"/>
      <color theme="9"/>
      <name val="B Nazanin"/>
      <charset val="178"/>
    </font>
    <font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1" fillId="0" borderId="0" xfId="0" applyNumberFormat="1" applyFont="1"/>
    <xf numFmtId="1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9" fontId="1" fillId="0" borderId="0" xfId="0" applyNumberFormat="1" applyFont="1" applyAlignment="1">
      <alignment horizontal="right"/>
    </xf>
    <xf numFmtId="3" fontId="1" fillId="0" borderId="2" xfId="0" applyNumberFormat="1" applyFont="1" applyBorder="1"/>
    <xf numFmtId="3" fontId="5" fillId="0" borderId="2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5"/>
  <sheetViews>
    <sheetView rightToLeft="1" tabSelected="1" view="pageBreakPreview" zoomScale="60" zoomScaleNormal="85" workbookViewId="0">
      <selection activeCell="U19" sqref="S18:U19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6.5703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6" t="s">
        <v>3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30" x14ac:dyDescent="0.45">
      <c r="A7" s="6" t="s">
        <v>3</v>
      </c>
      <c r="C7" s="6" t="s">
        <v>7</v>
      </c>
      <c r="E7" s="6" t="s">
        <v>8</v>
      </c>
      <c r="G7" s="6" t="s">
        <v>9</v>
      </c>
      <c r="I7" s="7" t="s">
        <v>10</v>
      </c>
      <c r="J7" s="7" t="s">
        <v>10</v>
      </c>
      <c r="K7" s="7" t="s">
        <v>10</v>
      </c>
      <c r="M7" s="7" t="s">
        <v>11</v>
      </c>
      <c r="N7" s="7" t="s">
        <v>11</v>
      </c>
      <c r="O7" s="7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9" t="s">
        <v>13</v>
      </c>
    </row>
    <row r="8" spans="1:25" ht="30" x14ac:dyDescent="0.45">
      <c r="A8" s="7" t="s">
        <v>3</v>
      </c>
      <c r="C8" s="7" t="s">
        <v>7</v>
      </c>
      <c r="E8" s="7" t="s">
        <v>8</v>
      </c>
      <c r="G8" s="7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7" t="s">
        <v>7</v>
      </c>
      <c r="S8" s="7" t="s">
        <v>12</v>
      </c>
      <c r="U8" s="7" t="s">
        <v>8</v>
      </c>
      <c r="W8" s="7" t="s">
        <v>9</v>
      </c>
      <c r="Y8" s="10" t="s">
        <v>13</v>
      </c>
    </row>
    <row r="9" spans="1:25" x14ac:dyDescent="0.45">
      <c r="A9" s="1" t="s">
        <v>15</v>
      </c>
      <c r="C9" s="4">
        <v>30247000</v>
      </c>
      <c r="E9" s="4">
        <v>108476984663</v>
      </c>
      <c r="G9" s="4">
        <v>70416985079.699997</v>
      </c>
      <c r="I9" s="4">
        <v>0</v>
      </c>
      <c r="K9" s="4">
        <v>0</v>
      </c>
      <c r="M9" s="4">
        <v>0</v>
      </c>
      <c r="O9" s="4">
        <v>0</v>
      </c>
      <c r="Q9" s="4">
        <v>30247000</v>
      </c>
      <c r="S9" s="4">
        <v>2510</v>
      </c>
      <c r="U9" s="4">
        <v>108476984663</v>
      </c>
      <c r="W9" s="4">
        <v>75468246178.5</v>
      </c>
      <c r="Y9" s="11">
        <v>3.9199999999999999E-2</v>
      </c>
    </row>
    <row r="10" spans="1:25" x14ac:dyDescent="0.45">
      <c r="A10" s="1" t="s">
        <v>16</v>
      </c>
      <c r="C10" s="4">
        <v>6000000</v>
      </c>
      <c r="E10" s="4">
        <v>22427713724</v>
      </c>
      <c r="G10" s="4">
        <v>17016147900</v>
      </c>
      <c r="I10" s="4">
        <v>0</v>
      </c>
      <c r="K10" s="4">
        <v>0</v>
      </c>
      <c r="M10" s="4">
        <v>0</v>
      </c>
      <c r="O10" s="4">
        <v>0</v>
      </c>
      <c r="Q10" s="4">
        <v>6000000</v>
      </c>
      <c r="S10" s="4">
        <v>3228</v>
      </c>
      <c r="U10" s="4">
        <v>22427713724</v>
      </c>
      <c r="W10" s="4">
        <v>19252760400</v>
      </c>
      <c r="Y10" s="12">
        <v>0.01</v>
      </c>
    </row>
    <row r="11" spans="1:25" x14ac:dyDescent="0.45">
      <c r="A11" s="1" t="s">
        <v>17</v>
      </c>
      <c r="C11" s="4">
        <v>5602409</v>
      </c>
      <c r="E11" s="4">
        <v>29524340617</v>
      </c>
      <c r="G11" s="4">
        <v>17692950215.3116</v>
      </c>
      <c r="I11" s="4">
        <v>0</v>
      </c>
      <c r="K11" s="4">
        <v>0</v>
      </c>
      <c r="M11" s="4">
        <v>0</v>
      </c>
      <c r="O11" s="4">
        <v>0</v>
      </c>
      <c r="Q11" s="4">
        <v>5602409</v>
      </c>
      <c r="S11" s="4">
        <v>3612</v>
      </c>
      <c r="U11" s="4">
        <v>29524340617</v>
      </c>
      <c r="W11" s="4">
        <v>20115497695.2174</v>
      </c>
      <c r="Y11" s="12">
        <v>1.0500000000000001E-2</v>
      </c>
    </row>
    <row r="12" spans="1:25" x14ac:dyDescent="0.45">
      <c r="A12" s="1" t="s">
        <v>18</v>
      </c>
      <c r="C12" s="4">
        <v>38137</v>
      </c>
      <c r="E12" s="4">
        <v>26720136</v>
      </c>
      <c r="G12" s="4">
        <v>26537059.395</v>
      </c>
      <c r="I12" s="4">
        <v>0</v>
      </c>
      <c r="K12" s="4">
        <v>0</v>
      </c>
      <c r="M12" s="4">
        <v>0</v>
      </c>
      <c r="O12" s="4">
        <v>0</v>
      </c>
      <c r="Q12" s="4">
        <v>38137</v>
      </c>
      <c r="S12" s="4">
        <v>700</v>
      </c>
      <c r="U12" s="4">
        <v>26720136</v>
      </c>
      <c r="W12" s="4">
        <v>26537059.395</v>
      </c>
      <c r="Y12" s="14">
        <v>0</v>
      </c>
    </row>
    <row r="13" spans="1:25" x14ac:dyDescent="0.45">
      <c r="A13" s="1" t="s">
        <v>19</v>
      </c>
      <c r="C13" s="4">
        <v>3600000</v>
      </c>
      <c r="E13" s="4">
        <v>43336527514</v>
      </c>
      <c r="G13" s="4">
        <v>37253017800</v>
      </c>
      <c r="I13" s="4">
        <v>0</v>
      </c>
      <c r="K13" s="4">
        <v>0</v>
      </c>
      <c r="M13" s="4">
        <v>-3600000</v>
      </c>
      <c r="O13" s="4">
        <v>42005002045</v>
      </c>
      <c r="Q13" s="4">
        <v>0</v>
      </c>
      <c r="S13" s="4">
        <v>0</v>
      </c>
      <c r="U13" s="4">
        <v>0</v>
      </c>
      <c r="W13" s="4">
        <v>0</v>
      </c>
      <c r="Y13" s="14">
        <v>0</v>
      </c>
    </row>
    <row r="14" spans="1:25" x14ac:dyDescent="0.45">
      <c r="A14" s="1" t="s">
        <v>20</v>
      </c>
      <c r="C14" s="4">
        <v>108053</v>
      </c>
      <c r="E14" s="4">
        <v>54075554</v>
      </c>
      <c r="G14" s="4">
        <v>53705042.325000003</v>
      </c>
      <c r="I14" s="4">
        <v>0</v>
      </c>
      <c r="K14" s="4">
        <v>0</v>
      </c>
      <c r="M14" s="4">
        <v>0</v>
      </c>
      <c r="O14" s="4">
        <v>0</v>
      </c>
      <c r="Q14" s="4">
        <v>108053</v>
      </c>
      <c r="S14" s="4">
        <v>500</v>
      </c>
      <c r="U14" s="4">
        <v>54075554</v>
      </c>
      <c r="W14" s="4">
        <v>53705042.325000003</v>
      </c>
      <c r="Y14" s="14">
        <v>0</v>
      </c>
    </row>
    <row r="15" spans="1:25" x14ac:dyDescent="0.45">
      <c r="A15" s="1" t="s">
        <v>21</v>
      </c>
      <c r="C15" s="4">
        <v>11450002</v>
      </c>
      <c r="E15" s="4">
        <v>92373892198</v>
      </c>
      <c r="G15" s="4">
        <v>63738497133.360001</v>
      </c>
      <c r="I15" s="4">
        <v>0</v>
      </c>
      <c r="K15" s="4">
        <v>0</v>
      </c>
      <c r="M15" s="4">
        <v>-2</v>
      </c>
      <c r="O15" s="4">
        <v>2</v>
      </c>
      <c r="Q15" s="4">
        <v>11450000</v>
      </c>
      <c r="S15" s="4">
        <v>5000</v>
      </c>
      <c r="U15" s="4">
        <v>92373876063</v>
      </c>
      <c r="W15" s="4">
        <v>56909362500</v>
      </c>
      <c r="Y15" s="12">
        <v>2.9600000000000001E-2</v>
      </c>
    </row>
    <row r="16" spans="1:25" x14ac:dyDescent="0.45">
      <c r="A16" s="1" t="s">
        <v>22</v>
      </c>
      <c r="C16" s="4">
        <v>3639777</v>
      </c>
      <c r="E16" s="4">
        <v>116246674984</v>
      </c>
      <c r="G16" s="4">
        <v>123884439991.34399</v>
      </c>
      <c r="I16" s="4">
        <v>0</v>
      </c>
      <c r="K16" s="4">
        <v>0</v>
      </c>
      <c r="M16" s="4">
        <v>0</v>
      </c>
      <c r="O16" s="4">
        <v>0</v>
      </c>
      <c r="Q16" s="4">
        <v>3639777</v>
      </c>
      <c r="S16" s="4">
        <v>34110</v>
      </c>
      <c r="U16" s="4">
        <v>116246674984</v>
      </c>
      <c r="W16" s="4">
        <v>123414084348.854</v>
      </c>
      <c r="Y16" s="12">
        <v>6.4199999999999993E-2</v>
      </c>
    </row>
    <row r="17" spans="1:25" x14ac:dyDescent="0.45">
      <c r="A17" s="1" t="s">
        <v>23</v>
      </c>
      <c r="C17" s="4">
        <v>387707</v>
      </c>
      <c r="E17" s="4">
        <v>35412701682</v>
      </c>
      <c r="G17" s="4">
        <v>29232600873.0975</v>
      </c>
      <c r="I17" s="4">
        <v>0</v>
      </c>
      <c r="K17" s="4">
        <v>0</v>
      </c>
      <c r="M17" s="4">
        <v>-37707</v>
      </c>
      <c r="O17" s="4">
        <v>2669761366</v>
      </c>
      <c r="Q17" s="4">
        <v>350000</v>
      </c>
      <c r="S17" s="4">
        <v>72610</v>
      </c>
      <c r="U17" s="4">
        <v>31968588622</v>
      </c>
      <c r="W17" s="4">
        <v>25262289675</v>
      </c>
      <c r="Y17" s="12">
        <v>1.3100000000000001E-2</v>
      </c>
    </row>
    <row r="18" spans="1:25" x14ac:dyDescent="0.45">
      <c r="A18" s="1" t="s">
        <v>24</v>
      </c>
      <c r="C18" s="4">
        <v>825000</v>
      </c>
      <c r="E18" s="4">
        <v>46720938612</v>
      </c>
      <c r="G18" s="4">
        <v>58527452238.75</v>
      </c>
      <c r="I18" s="4">
        <v>0</v>
      </c>
      <c r="K18" s="4">
        <v>0</v>
      </c>
      <c r="M18" s="4">
        <v>-50000</v>
      </c>
      <c r="O18" s="4">
        <v>3757006668</v>
      </c>
      <c r="Q18" s="4">
        <v>775000</v>
      </c>
      <c r="S18" s="4">
        <v>71200</v>
      </c>
      <c r="U18" s="4">
        <v>43889366573</v>
      </c>
      <c r="W18" s="4">
        <v>54851679000</v>
      </c>
      <c r="Y18" s="12">
        <v>2.8500000000000001E-2</v>
      </c>
    </row>
    <row r="19" spans="1:25" x14ac:dyDescent="0.45">
      <c r="A19" s="1" t="s">
        <v>25</v>
      </c>
      <c r="C19" s="4">
        <v>10400000</v>
      </c>
      <c r="E19" s="4">
        <v>37435333166</v>
      </c>
      <c r="G19" s="4">
        <v>25700566320</v>
      </c>
      <c r="I19" s="4">
        <v>0</v>
      </c>
      <c r="K19" s="4">
        <v>0</v>
      </c>
      <c r="M19" s="4">
        <v>0</v>
      </c>
      <c r="O19" s="4">
        <v>0</v>
      </c>
      <c r="Q19" s="4">
        <v>15127272</v>
      </c>
      <c r="S19" s="4">
        <v>2723</v>
      </c>
      <c r="U19" s="4">
        <v>54444057822</v>
      </c>
      <c r="W19" s="4">
        <v>40946471864.146797</v>
      </c>
      <c r="Y19" s="12">
        <v>2.1299999999999999E-2</v>
      </c>
    </row>
    <row r="20" spans="1:25" x14ac:dyDescent="0.45">
      <c r="A20" s="1" t="s">
        <v>26</v>
      </c>
      <c r="C20" s="4">
        <v>25453</v>
      </c>
      <c r="E20" s="4">
        <v>25476109</v>
      </c>
      <c r="G20" s="4">
        <v>25301554.649999999</v>
      </c>
      <c r="I20" s="4">
        <v>0</v>
      </c>
      <c r="K20" s="4">
        <v>0</v>
      </c>
      <c r="M20" s="4">
        <v>0</v>
      </c>
      <c r="O20" s="4">
        <v>0</v>
      </c>
      <c r="Q20" s="4">
        <v>25453</v>
      </c>
      <c r="S20" s="4">
        <v>1000</v>
      </c>
      <c r="U20" s="4">
        <v>25476109</v>
      </c>
      <c r="W20" s="4">
        <v>25301554.649999999</v>
      </c>
      <c r="Y20" s="12">
        <v>0</v>
      </c>
    </row>
    <row r="21" spans="1:25" x14ac:dyDescent="0.45">
      <c r="A21" s="1" t="s">
        <v>27</v>
      </c>
      <c r="C21" s="4">
        <v>1006920</v>
      </c>
      <c r="E21" s="4">
        <v>5133897758</v>
      </c>
      <c r="G21" s="4">
        <v>5725312884.7200003</v>
      </c>
      <c r="I21" s="4">
        <v>0</v>
      </c>
      <c r="K21" s="4">
        <v>0</v>
      </c>
      <c r="M21" s="4">
        <v>0</v>
      </c>
      <c r="O21" s="4">
        <v>0</v>
      </c>
      <c r="Q21" s="4">
        <v>1006920</v>
      </c>
      <c r="S21" s="4">
        <v>5740</v>
      </c>
      <c r="U21" s="4">
        <v>5133897758</v>
      </c>
      <c r="W21" s="4">
        <v>5745331461.2399998</v>
      </c>
      <c r="Y21" s="12">
        <v>3.0000000000000001E-3</v>
      </c>
    </row>
    <row r="22" spans="1:25" x14ac:dyDescent="0.45">
      <c r="A22" s="1" t="s">
        <v>28</v>
      </c>
      <c r="C22" s="4">
        <v>810000</v>
      </c>
      <c r="E22" s="4">
        <v>27049752918</v>
      </c>
      <c r="G22" s="4">
        <v>23672306700</v>
      </c>
      <c r="I22" s="4">
        <v>0</v>
      </c>
      <c r="K22" s="4">
        <v>0</v>
      </c>
      <c r="M22" s="4">
        <v>0</v>
      </c>
      <c r="O22" s="4">
        <v>0</v>
      </c>
      <c r="Q22" s="4">
        <v>810000</v>
      </c>
      <c r="S22" s="4">
        <v>27100</v>
      </c>
      <c r="U22" s="4">
        <v>27049752918</v>
      </c>
      <c r="W22" s="4">
        <v>21820391550</v>
      </c>
      <c r="Y22" s="12">
        <v>1.1299999999999999E-2</v>
      </c>
    </row>
    <row r="23" spans="1:25" x14ac:dyDescent="0.45">
      <c r="A23" s="1" t="s">
        <v>29</v>
      </c>
      <c r="C23" s="4">
        <v>325402</v>
      </c>
      <c r="E23" s="4">
        <v>2485071656</v>
      </c>
      <c r="G23" s="4">
        <v>8038126573.7849998</v>
      </c>
      <c r="I23" s="4">
        <v>0</v>
      </c>
      <c r="K23" s="4">
        <v>0</v>
      </c>
      <c r="M23" s="4">
        <v>0</v>
      </c>
      <c r="O23" s="4">
        <v>0</v>
      </c>
      <c r="Q23" s="4">
        <v>325402</v>
      </c>
      <c r="S23" s="4">
        <v>25650</v>
      </c>
      <c r="U23" s="4">
        <v>2485071656</v>
      </c>
      <c r="W23" s="4">
        <v>8296899260.2650003</v>
      </c>
      <c r="Y23" s="12">
        <v>4.3E-3</v>
      </c>
    </row>
    <row r="24" spans="1:25" x14ac:dyDescent="0.45">
      <c r="A24" s="1" t="s">
        <v>30</v>
      </c>
      <c r="C24" s="4">
        <v>2318049</v>
      </c>
      <c r="E24" s="4">
        <v>13966402491</v>
      </c>
      <c r="G24" s="4">
        <v>14585944331.488501</v>
      </c>
      <c r="I24" s="4">
        <v>0</v>
      </c>
      <c r="K24" s="4">
        <v>0</v>
      </c>
      <c r="M24" s="4">
        <v>0</v>
      </c>
      <c r="O24" s="4">
        <v>0</v>
      </c>
      <c r="Q24" s="4">
        <v>2318049</v>
      </c>
      <c r="S24" s="4">
        <v>5710</v>
      </c>
      <c r="U24" s="4">
        <v>13966402491</v>
      </c>
      <c r="W24" s="4">
        <v>13157305234.2495</v>
      </c>
      <c r="Y24" s="12">
        <v>6.7999999999999996E-3</v>
      </c>
    </row>
    <row r="25" spans="1:25" x14ac:dyDescent="0.45">
      <c r="A25" s="1" t="s">
        <v>31</v>
      </c>
      <c r="C25" s="4">
        <v>2500001</v>
      </c>
      <c r="E25" s="4">
        <v>14256324311</v>
      </c>
      <c r="G25" s="4">
        <v>13593639187.453501</v>
      </c>
      <c r="I25" s="4">
        <v>0</v>
      </c>
      <c r="K25" s="4">
        <v>0</v>
      </c>
      <c r="M25" s="4">
        <v>-900001</v>
      </c>
      <c r="O25" s="4">
        <v>4780981000</v>
      </c>
      <c r="Q25" s="4">
        <v>1600000</v>
      </c>
      <c r="S25" s="4">
        <v>5690</v>
      </c>
      <c r="U25" s="4">
        <v>9124043910</v>
      </c>
      <c r="W25" s="4">
        <v>9049831200</v>
      </c>
      <c r="Y25" s="12">
        <v>4.7000000000000002E-3</v>
      </c>
    </row>
    <row r="26" spans="1:25" x14ac:dyDescent="0.45">
      <c r="A26" s="1" t="s">
        <v>32</v>
      </c>
      <c r="C26" s="4">
        <v>2400000</v>
      </c>
      <c r="E26" s="4">
        <v>35140846869</v>
      </c>
      <c r="G26" s="4">
        <v>25718061600</v>
      </c>
      <c r="I26" s="4">
        <v>0</v>
      </c>
      <c r="K26" s="4">
        <v>0</v>
      </c>
      <c r="M26" s="4">
        <v>0</v>
      </c>
      <c r="O26" s="4">
        <v>0</v>
      </c>
      <c r="Q26" s="4">
        <v>2400000</v>
      </c>
      <c r="S26" s="4">
        <v>9650</v>
      </c>
      <c r="U26" s="4">
        <v>35140846869</v>
      </c>
      <c r="W26" s="4">
        <v>23022198000</v>
      </c>
      <c r="Y26" s="12">
        <v>1.2E-2</v>
      </c>
    </row>
    <row r="27" spans="1:25" x14ac:dyDescent="0.45">
      <c r="A27" s="1" t="s">
        <v>33</v>
      </c>
      <c r="C27" s="4">
        <v>940000</v>
      </c>
      <c r="E27" s="4">
        <v>84212761366</v>
      </c>
      <c r="G27" s="4">
        <v>100448752500</v>
      </c>
      <c r="I27" s="4">
        <v>0</v>
      </c>
      <c r="K27" s="4">
        <v>0</v>
      </c>
      <c r="M27" s="4">
        <v>-100000</v>
      </c>
      <c r="O27" s="4">
        <v>10178799340</v>
      </c>
      <c r="Q27" s="4">
        <v>840000</v>
      </c>
      <c r="S27" s="4">
        <v>91500</v>
      </c>
      <c r="U27" s="4">
        <v>75253956966</v>
      </c>
      <c r="W27" s="4">
        <v>76402683000</v>
      </c>
      <c r="Y27" s="12">
        <v>3.9699999999999999E-2</v>
      </c>
    </row>
    <row r="28" spans="1:25" x14ac:dyDescent="0.45">
      <c r="A28" s="1" t="s">
        <v>34</v>
      </c>
      <c r="C28" s="4">
        <v>876920</v>
      </c>
      <c r="E28" s="4">
        <v>21822029487</v>
      </c>
      <c r="G28" s="4">
        <v>19717906614.119999</v>
      </c>
      <c r="I28" s="4">
        <v>0</v>
      </c>
      <c r="K28" s="4">
        <v>0</v>
      </c>
      <c r="M28" s="4">
        <v>0</v>
      </c>
      <c r="O28" s="4">
        <v>0</v>
      </c>
      <c r="Q28" s="4">
        <v>876920</v>
      </c>
      <c r="S28" s="4">
        <v>21320</v>
      </c>
      <c r="U28" s="4">
        <v>21822029487</v>
      </c>
      <c r="W28" s="4">
        <v>18584693590.32</v>
      </c>
      <c r="Y28" s="12">
        <v>9.7000000000000003E-3</v>
      </c>
    </row>
    <row r="29" spans="1:25" x14ac:dyDescent="0.45">
      <c r="A29" s="1" t="s">
        <v>35</v>
      </c>
      <c r="C29" s="4">
        <v>4727272</v>
      </c>
      <c r="E29" s="4">
        <v>12281452656</v>
      </c>
      <c r="G29" s="4">
        <v>5075076310.1280003</v>
      </c>
      <c r="I29" s="4">
        <v>0</v>
      </c>
      <c r="K29" s="4">
        <v>0</v>
      </c>
      <c r="M29" s="4">
        <v>-4727272</v>
      </c>
      <c r="O29" s="4">
        <v>0</v>
      </c>
      <c r="Q29" s="4">
        <v>0</v>
      </c>
      <c r="S29" s="4">
        <v>0</v>
      </c>
      <c r="U29" s="4">
        <v>0</v>
      </c>
      <c r="W29" s="4">
        <v>0</v>
      </c>
      <c r="Y29" s="14">
        <v>0</v>
      </c>
    </row>
    <row r="30" spans="1:25" x14ac:dyDescent="0.45">
      <c r="A30" s="1" t="s">
        <v>36</v>
      </c>
      <c r="C30" s="4">
        <v>551724</v>
      </c>
      <c r="E30" s="4">
        <v>8214618636</v>
      </c>
      <c r="G30" s="4">
        <v>5488799951.9376001</v>
      </c>
      <c r="I30" s="4">
        <v>0</v>
      </c>
      <c r="K30" s="4">
        <v>0</v>
      </c>
      <c r="M30" s="4">
        <v>0</v>
      </c>
      <c r="O30" s="4">
        <v>0</v>
      </c>
      <c r="Q30" s="4">
        <v>551724</v>
      </c>
      <c r="S30" s="4">
        <v>5640</v>
      </c>
      <c r="U30" s="4">
        <v>8214618636</v>
      </c>
      <c r="W30" s="4">
        <v>3093208606.0079999</v>
      </c>
      <c r="Y30" s="12">
        <v>1.6000000000000001E-3</v>
      </c>
    </row>
    <row r="31" spans="1:25" x14ac:dyDescent="0.45">
      <c r="A31" s="1" t="s">
        <v>37</v>
      </c>
      <c r="C31" s="4">
        <v>62000000</v>
      </c>
      <c r="E31" s="4">
        <v>62056296000</v>
      </c>
      <c r="G31" s="4">
        <v>61631100000</v>
      </c>
      <c r="I31" s="4">
        <v>0</v>
      </c>
      <c r="K31" s="4">
        <v>0</v>
      </c>
      <c r="M31" s="4">
        <v>-62000000</v>
      </c>
      <c r="O31" s="4">
        <v>0</v>
      </c>
      <c r="Q31" s="4">
        <v>0</v>
      </c>
      <c r="S31" s="4">
        <v>0</v>
      </c>
      <c r="U31" s="4">
        <v>0</v>
      </c>
      <c r="W31" s="4">
        <v>0</v>
      </c>
      <c r="Y31" s="14">
        <v>0</v>
      </c>
    </row>
    <row r="32" spans="1:25" x14ac:dyDescent="0.45">
      <c r="A32" s="1" t="s">
        <v>38</v>
      </c>
      <c r="C32" s="4">
        <v>3060000</v>
      </c>
      <c r="E32" s="4">
        <v>26817840000</v>
      </c>
      <c r="G32" s="4">
        <v>28653690060</v>
      </c>
      <c r="I32" s="4">
        <v>0</v>
      </c>
      <c r="K32" s="4">
        <v>0</v>
      </c>
      <c r="M32" s="4">
        <v>-3060000</v>
      </c>
      <c r="O32" s="4">
        <v>0</v>
      </c>
      <c r="Q32" s="4">
        <v>0</v>
      </c>
      <c r="S32" s="4">
        <v>0</v>
      </c>
      <c r="U32" s="4">
        <v>0</v>
      </c>
      <c r="W32" s="4">
        <v>0</v>
      </c>
      <c r="Y32" s="14">
        <v>0</v>
      </c>
    </row>
    <row r="33" spans="1:25" x14ac:dyDescent="0.45">
      <c r="A33" s="1" t="s">
        <v>39</v>
      </c>
      <c r="C33" s="4">
        <v>1350000</v>
      </c>
      <c r="E33" s="4">
        <v>59566846886</v>
      </c>
      <c r="G33" s="4">
        <v>53544503250</v>
      </c>
      <c r="I33" s="4">
        <v>0</v>
      </c>
      <c r="K33" s="4">
        <v>0</v>
      </c>
      <c r="M33" s="4">
        <v>0</v>
      </c>
      <c r="O33" s="4">
        <v>0</v>
      </c>
      <c r="Q33" s="4">
        <v>1350000</v>
      </c>
      <c r="S33" s="4">
        <v>35980</v>
      </c>
      <c r="U33" s="4">
        <v>59566846886</v>
      </c>
      <c r="W33" s="4">
        <v>48283990650</v>
      </c>
      <c r="Y33" s="12">
        <v>2.5100000000000001E-2</v>
      </c>
    </row>
    <row r="34" spans="1:25" x14ac:dyDescent="0.45">
      <c r="A34" s="1" t="s">
        <v>40</v>
      </c>
      <c r="C34" s="4">
        <v>706652</v>
      </c>
      <c r="E34" s="4">
        <v>14734190235</v>
      </c>
      <c r="G34" s="4">
        <v>13887385505.261999</v>
      </c>
      <c r="I34" s="4">
        <v>0</v>
      </c>
      <c r="K34" s="4">
        <v>0</v>
      </c>
      <c r="M34" s="4">
        <v>-56652</v>
      </c>
      <c r="O34" s="4">
        <v>1104200033</v>
      </c>
      <c r="Q34" s="4">
        <v>650000</v>
      </c>
      <c r="S34" s="4">
        <v>19350</v>
      </c>
      <c r="U34" s="4">
        <v>13552956268</v>
      </c>
      <c r="W34" s="4">
        <v>12502663875</v>
      </c>
      <c r="Y34" s="12">
        <v>6.4999999999999997E-3</v>
      </c>
    </row>
    <row r="35" spans="1:25" x14ac:dyDescent="0.45">
      <c r="A35" s="1" t="s">
        <v>41</v>
      </c>
      <c r="C35" s="4">
        <v>1394767</v>
      </c>
      <c r="E35" s="4">
        <v>4652979484</v>
      </c>
      <c r="G35" s="4">
        <v>4432538631.9109497</v>
      </c>
      <c r="I35" s="4">
        <v>0</v>
      </c>
      <c r="K35" s="4">
        <v>0</v>
      </c>
      <c r="M35" s="4">
        <v>0</v>
      </c>
      <c r="O35" s="4">
        <v>0</v>
      </c>
      <c r="Q35" s="4">
        <v>1394767</v>
      </c>
      <c r="S35" s="4">
        <v>3318</v>
      </c>
      <c r="U35" s="4">
        <v>4654374251</v>
      </c>
      <c r="W35" s="4">
        <v>4600301276.4092999</v>
      </c>
      <c r="Y35" s="12">
        <v>2.3999999999999998E-3</v>
      </c>
    </row>
    <row r="36" spans="1:25" x14ac:dyDescent="0.45">
      <c r="A36" s="1" t="s">
        <v>42</v>
      </c>
      <c r="C36" s="4">
        <v>4200000</v>
      </c>
      <c r="E36" s="4">
        <v>60232444653</v>
      </c>
      <c r="G36" s="4">
        <v>54275130000</v>
      </c>
      <c r="I36" s="4">
        <v>0</v>
      </c>
      <c r="K36" s="4">
        <v>0</v>
      </c>
      <c r="M36" s="4">
        <v>0</v>
      </c>
      <c r="O36" s="4">
        <v>0</v>
      </c>
      <c r="Q36" s="4">
        <v>4200000</v>
      </c>
      <c r="S36" s="4">
        <v>12260</v>
      </c>
      <c r="U36" s="4">
        <v>60232444653</v>
      </c>
      <c r="W36" s="4">
        <v>51185622600</v>
      </c>
      <c r="Y36" s="12">
        <v>2.6599999999999999E-2</v>
      </c>
    </row>
    <row r="37" spans="1:25" x14ac:dyDescent="0.45">
      <c r="A37" s="1" t="s">
        <v>43</v>
      </c>
      <c r="C37" s="4">
        <v>6400000</v>
      </c>
      <c r="E37" s="4">
        <v>60825669826</v>
      </c>
      <c r="G37" s="4">
        <v>49559356800</v>
      </c>
      <c r="I37" s="4">
        <v>0</v>
      </c>
      <c r="K37" s="4">
        <v>0</v>
      </c>
      <c r="M37" s="4">
        <v>0</v>
      </c>
      <c r="O37" s="4">
        <v>0</v>
      </c>
      <c r="Q37" s="4">
        <v>6400000</v>
      </c>
      <c r="S37" s="4">
        <v>7770</v>
      </c>
      <c r="U37" s="4">
        <v>60825669826</v>
      </c>
      <c r="W37" s="4">
        <v>49432118400</v>
      </c>
      <c r="Y37" s="12">
        <v>2.5700000000000001E-2</v>
      </c>
    </row>
    <row r="38" spans="1:25" x14ac:dyDescent="0.45">
      <c r="A38" s="1" t="s">
        <v>44</v>
      </c>
      <c r="C38" s="4">
        <v>1</v>
      </c>
      <c r="E38" s="4">
        <v>11673</v>
      </c>
      <c r="G38" s="4">
        <v>7743.6495000000004</v>
      </c>
      <c r="I38" s="4">
        <v>0</v>
      </c>
      <c r="K38" s="4">
        <v>0</v>
      </c>
      <c r="M38" s="4">
        <v>-1</v>
      </c>
      <c r="O38" s="4">
        <v>1</v>
      </c>
      <c r="Q38" s="4">
        <v>0</v>
      </c>
      <c r="S38" s="4">
        <v>0</v>
      </c>
      <c r="U38" s="4">
        <v>0</v>
      </c>
      <c r="W38" s="4">
        <v>0</v>
      </c>
      <c r="Y38" s="14">
        <v>0</v>
      </c>
    </row>
    <row r="39" spans="1:25" x14ac:dyDescent="0.45">
      <c r="A39" s="1" t="s">
        <v>45</v>
      </c>
      <c r="C39" s="4">
        <v>15735187</v>
      </c>
      <c r="E39" s="4">
        <v>185203318373</v>
      </c>
      <c r="G39" s="4">
        <v>141556141868.017</v>
      </c>
      <c r="I39" s="4">
        <v>0</v>
      </c>
      <c r="K39" s="4">
        <v>0</v>
      </c>
      <c r="M39" s="4">
        <v>-10774968</v>
      </c>
      <c r="O39" s="4">
        <v>96433642871</v>
      </c>
      <c r="Q39" s="4">
        <v>4960219</v>
      </c>
      <c r="S39" s="4">
        <v>9010</v>
      </c>
      <c r="U39" s="4">
        <v>58381830404</v>
      </c>
      <c r="W39" s="4">
        <v>44425658329.519501</v>
      </c>
      <c r="Y39" s="12">
        <v>2.3099999999999999E-2</v>
      </c>
    </row>
    <row r="40" spans="1:25" x14ac:dyDescent="0.45">
      <c r="A40" s="1" t="s">
        <v>46</v>
      </c>
      <c r="C40" s="4">
        <v>6000000</v>
      </c>
      <c r="E40" s="4">
        <v>58587617134</v>
      </c>
      <c r="G40" s="4">
        <v>66323016000</v>
      </c>
      <c r="I40" s="4"/>
      <c r="K40" s="4">
        <v>0</v>
      </c>
      <c r="M40" s="4">
        <v>0</v>
      </c>
      <c r="O40" s="4">
        <v>0</v>
      </c>
      <c r="Q40" s="4">
        <v>9060000</v>
      </c>
      <c r="S40" s="4">
        <v>10770</v>
      </c>
      <c r="U40" s="4">
        <v>88465457134</v>
      </c>
      <c r="W40" s="4">
        <v>96995621610</v>
      </c>
      <c r="Y40" s="12">
        <v>5.04E-2</v>
      </c>
    </row>
    <row r="41" spans="1:25" x14ac:dyDescent="0.45">
      <c r="A41" s="1" t="s">
        <v>47</v>
      </c>
      <c r="C41" s="4">
        <v>9800000</v>
      </c>
      <c r="E41" s="4">
        <v>145373071871</v>
      </c>
      <c r="G41" s="4">
        <v>126057468600</v>
      </c>
      <c r="I41" s="4">
        <v>0</v>
      </c>
      <c r="K41" s="4">
        <v>0</v>
      </c>
      <c r="M41" s="4">
        <v>0</v>
      </c>
      <c r="O41" s="4">
        <v>0</v>
      </c>
      <c r="Q41" s="4">
        <v>9800000</v>
      </c>
      <c r="S41" s="4">
        <v>12870</v>
      </c>
      <c r="U41" s="4">
        <v>145373071871</v>
      </c>
      <c r="W41" s="4">
        <v>125375550300</v>
      </c>
      <c r="Y41" s="12">
        <v>6.5199999999999994E-2</v>
      </c>
    </row>
    <row r="42" spans="1:25" x14ac:dyDescent="0.45">
      <c r="A42" s="1" t="s">
        <v>48</v>
      </c>
      <c r="C42" s="4">
        <v>5000000</v>
      </c>
      <c r="E42" s="4">
        <v>78328307599</v>
      </c>
      <c r="G42" s="4">
        <v>67645102500</v>
      </c>
      <c r="I42" s="4">
        <v>0</v>
      </c>
      <c r="K42" s="4">
        <v>0</v>
      </c>
      <c r="M42" s="4">
        <v>0</v>
      </c>
      <c r="O42" s="4">
        <v>0</v>
      </c>
      <c r="Q42" s="4">
        <v>5000000</v>
      </c>
      <c r="S42" s="4">
        <v>14150</v>
      </c>
      <c r="U42" s="4">
        <v>78328307599</v>
      </c>
      <c r="W42" s="4">
        <v>70329037500</v>
      </c>
      <c r="Y42" s="12">
        <v>3.6600000000000001E-2</v>
      </c>
    </row>
    <row r="43" spans="1:25" x14ac:dyDescent="0.45">
      <c r="A43" s="1" t="s">
        <v>49</v>
      </c>
      <c r="C43" s="4">
        <v>800000</v>
      </c>
      <c r="E43" s="4">
        <v>12712160368</v>
      </c>
      <c r="G43" s="4">
        <v>8754001920</v>
      </c>
      <c r="I43" s="4">
        <v>0</v>
      </c>
      <c r="K43" s="4">
        <v>0</v>
      </c>
      <c r="M43" s="4">
        <v>-300000</v>
      </c>
      <c r="O43" s="4">
        <v>2942294655</v>
      </c>
      <c r="Q43" s="4">
        <v>500000</v>
      </c>
      <c r="S43" s="4">
        <v>9150</v>
      </c>
      <c r="U43" s="4">
        <v>7945100238</v>
      </c>
      <c r="W43" s="4">
        <v>4547778750</v>
      </c>
      <c r="Y43" s="12">
        <v>2.3999999999999998E-3</v>
      </c>
    </row>
    <row r="44" spans="1:25" x14ac:dyDescent="0.45">
      <c r="A44" s="1" t="s">
        <v>50</v>
      </c>
      <c r="C44" s="4">
        <v>6460</v>
      </c>
      <c r="E44" s="4">
        <v>176198356</v>
      </c>
      <c r="G44" s="4">
        <v>131192532.09</v>
      </c>
      <c r="I44" s="4">
        <v>0</v>
      </c>
      <c r="K44" s="4">
        <v>0</v>
      </c>
      <c r="M44" s="4">
        <v>-6460</v>
      </c>
      <c r="O44" s="4">
        <v>126116903</v>
      </c>
      <c r="Q44" s="4">
        <v>0</v>
      </c>
      <c r="S44" s="4">
        <v>0</v>
      </c>
      <c r="U44" s="4">
        <v>0</v>
      </c>
      <c r="W44" s="4">
        <v>0</v>
      </c>
      <c r="Y44" s="14">
        <v>0</v>
      </c>
    </row>
    <row r="45" spans="1:25" x14ac:dyDescent="0.45">
      <c r="A45" s="1" t="s">
        <v>51</v>
      </c>
      <c r="C45" s="4">
        <v>6000000</v>
      </c>
      <c r="E45" s="4">
        <v>88343197155</v>
      </c>
      <c r="G45" s="4">
        <v>58450140000</v>
      </c>
      <c r="I45" s="4">
        <v>0</v>
      </c>
      <c r="K45" s="4">
        <v>0</v>
      </c>
      <c r="M45" s="4">
        <v>0</v>
      </c>
      <c r="O45" s="4">
        <v>0</v>
      </c>
      <c r="Q45" s="4">
        <v>6000000</v>
      </c>
      <c r="S45" s="4">
        <v>11020</v>
      </c>
      <c r="U45" s="4">
        <v>88343197155</v>
      </c>
      <c r="W45" s="4">
        <v>65726586000</v>
      </c>
      <c r="Y45" s="12">
        <v>3.4200000000000001E-2</v>
      </c>
    </row>
    <row r="46" spans="1:25" x14ac:dyDescent="0.45">
      <c r="A46" s="1" t="s">
        <v>52</v>
      </c>
      <c r="C46" s="4">
        <v>303736</v>
      </c>
      <c r="E46" s="4">
        <v>6171439382</v>
      </c>
      <c r="G46" s="4">
        <v>8891802300.0599995</v>
      </c>
      <c r="I46" s="4">
        <v>0</v>
      </c>
      <c r="K46" s="4">
        <v>0</v>
      </c>
      <c r="M46" s="4">
        <v>0</v>
      </c>
      <c r="O46" s="4">
        <v>0</v>
      </c>
      <c r="Q46" s="4">
        <v>303736</v>
      </c>
      <c r="S46" s="4">
        <v>28400</v>
      </c>
      <c r="U46" s="4">
        <v>6171439382</v>
      </c>
      <c r="W46" s="4">
        <v>8574777090.7200003</v>
      </c>
      <c r="Y46" s="12">
        <v>4.4999999999999997E-3</v>
      </c>
    </row>
    <row r="47" spans="1:25" x14ac:dyDescent="0.45">
      <c r="A47" s="1" t="s">
        <v>53</v>
      </c>
      <c r="C47" s="4">
        <v>1000000</v>
      </c>
      <c r="E47" s="4">
        <v>38127974847</v>
      </c>
      <c r="G47" s="4">
        <v>44642785500</v>
      </c>
      <c r="I47" s="4">
        <v>0</v>
      </c>
      <c r="K47" s="4">
        <v>0</v>
      </c>
      <c r="M47" s="4">
        <v>0</v>
      </c>
      <c r="O47" s="4">
        <v>0</v>
      </c>
      <c r="Q47" s="4">
        <v>1000000</v>
      </c>
      <c r="S47" s="4">
        <v>32770</v>
      </c>
      <c r="U47" s="4">
        <v>38127974847</v>
      </c>
      <c r="W47" s="4">
        <v>32575018500</v>
      </c>
      <c r="Y47" s="12">
        <v>1.6899999999999998E-2</v>
      </c>
    </row>
    <row r="48" spans="1:25" x14ac:dyDescent="0.45">
      <c r="A48" s="1" t="s">
        <v>54</v>
      </c>
      <c r="C48" s="4">
        <v>538284</v>
      </c>
      <c r="E48" s="4">
        <v>40129901589</v>
      </c>
      <c r="G48" s="4">
        <v>35663162659.830002</v>
      </c>
      <c r="I48" s="4">
        <v>61716</v>
      </c>
      <c r="K48" s="4">
        <v>4342456485</v>
      </c>
      <c r="M48" s="4">
        <v>0</v>
      </c>
      <c r="O48" s="4">
        <v>0</v>
      </c>
      <c r="Q48" s="4">
        <v>600000</v>
      </c>
      <c r="S48" s="4">
        <v>68950</v>
      </c>
      <c r="U48" s="4">
        <v>44472358074</v>
      </c>
      <c r="W48" s="4">
        <v>41123848500</v>
      </c>
      <c r="Y48" s="12">
        <v>2.1399999999999999E-2</v>
      </c>
    </row>
    <row r="49" spans="1:25" x14ac:dyDescent="0.45">
      <c r="A49" s="1" t="s">
        <v>55</v>
      </c>
      <c r="C49" s="4">
        <v>9500001</v>
      </c>
      <c r="E49" s="4">
        <v>93907275496</v>
      </c>
      <c r="G49" s="4">
        <v>90846239062.761002</v>
      </c>
      <c r="I49" s="4">
        <v>5500000</v>
      </c>
      <c r="K49" s="4">
        <v>57748540138</v>
      </c>
      <c r="M49" s="4">
        <v>-1</v>
      </c>
      <c r="O49" s="4">
        <v>1</v>
      </c>
      <c r="Q49" s="4">
        <v>15000000</v>
      </c>
      <c r="S49" s="4">
        <v>10490</v>
      </c>
      <c r="U49" s="4">
        <v>151655805749</v>
      </c>
      <c r="W49" s="4">
        <v>156413767500</v>
      </c>
      <c r="Y49" s="12">
        <v>8.1299999999999997E-2</v>
      </c>
    </row>
    <row r="50" spans="1:25" x14ac:dyDescent="0.45">
      <c r="A50" s="1" t="s">
        <v>56</v>
      </c>
      <c r="C50" s="4">
        <v>7600000</v>
      </c>
      <c r="E50" s="4">
        <v>29921290784</v>
      </c>
      <c r="G50" s="4">
        <v>15608175480</v>
      </c>
      <c r="I50" s="4">
        <v>0</v>
      </c>
      <c r="K50" s="4">
        <v>0</v>
      </c>
      <c r="M50" s="4">
        <v>0</v>
      </c>
      <c r="O50" s="4">
        <v>0</v>
      </c>
      <c r="Q50" s="4">
        <v>7600000</v>
      </c>
      <c r="S50" s="4">
        <v>1815</v>
      </c>
      <c r="U50" s="4">
        <v>29921290784</v>
      </c>
      <c r="W50" s="4">
        <v>13711925700</v>
      </c>
      <c r="Y50" s="12">
        <v>7.1000000000000004E-3</v>
      </c>
    </row>
    <row r="51" spans="1:25" x14ac:dyDescent="0.45">
      <c r="A51" s="1" t="s">
        <v>57</v>
      </c>
      <c r="C51" s="4">
        <v>45631189</v>
      </c>
      <c r="E51" s="4">
        <v>119075241131</v>
      </c>
      <c r="G51" s="4">
        <v>84232932121.060699</v>
      </c>
      <c r="I51" s="4">
        <v>1</v>
      </c>
      <c r="K51" s="4">
        <v>1</v>
      </c>
      <c r="M51" s="4">
        <v>0</v>
      </c>
      <c r="O51" s="4">
        <v>0</v>
      </c>
      <c r="Q51" s="4">
        <v>45631190</v>
      </c>
      <c r="S51" s="4">
        <v>1759</v>
      </c>
      <c r="U51" s="4">
        <v>119075241132</v>
      </c>
      <c r="W51" s="4">
        <v>79787684893.900497</v>
      </c>
      <c r="Y51" s="12">
        <v>4.1500000000000002E-2</v>
      </c>
    </row>
    <row r="52" spans="1:25" x14ac:dyDescent="0.45">
      <c r="A52" s="1" t="s">
        <v>58</v>
      </c>
      <c r="C52" s="4">
        <v>2449489</v>
      </c>
      <c r="E52" s="4">
        <v>81470084940</v>
      </c>
      <c r="G52" s="4">
        <v>66643610972.116501</v>
      </c>
      <c r="I52" s="4">
        <v>0</v>
      </c>
      <c r="K52" s="4">
        <v>0</v>
      </c>
      <c r="M52" s="4">
        <v>0</v>
      </c>
      <c r="O52" s="4">
        <v>0</v>
      </c>
      <c r="Q52" s="4">
        <v>2449489</v>
      </c>
      <c r="S52" s="4">
        <v>24790</v>
      </c>
      <c r="U52" s="4">
        <v>81470084940</v>
      </c>
      <c r="W52" s="4">
        <v>60361531457.755501</v>
      </c>
      <c r="Y52" s="12">
        <v>3.1399999999999997E-2</v>
      </c>
    </row>
    <row r="53" spans="1:25" x14ac:dyDescent="0.45">
      <c r="A53" s="1" t="s">
        <v>59</v>
      </c>
      <c r="C53" s="4">
        <v>4170680</v>
      </c>
      <c r="E53" s="4">
        <v>112964817840</v>
      </c>
      <c r="G53" s="4">
        <v>58290854223.239998</v>
      </c>
      <c r="I53" s="4">
        <v>0</v>
      </c>
      <c r="K53" s="4">
        <v>0</v>
      </c>
      <c r="M53" s="4">
        <v>-170680</v>
      </c>
      <c r="O53" s="4">
        <v>2339209608</v>
      </c>
      <c r="Q53" s="4">
        <v>4000000</v>
      </c>
      <c r="S53" s="4">
        <v>15090</v>
      </c>
      <c r="U53" s="4">
        <v>108341870235</v>
      </c>
      <c r="W53" s="4">
        <v>60000858000</v>
      </c>
      <c r="Y53" s="12">
        <v>3.1199999999999999E-2</v>
      </c>
    </row>
    <row r="54" spans="1:25" x14ac:dyDescent="0.45">
      <c r="A54" s="1" t="s">
        <v>60</v>
      </c>
      <c r="C54" s="4">
        <v>1756700</v>
      </c>
      <c r="E54" s="4">
        <v>27492463717</v>
      </c>
      <c r="G54" s="4">
        <v>36828362622.150002</v>
      </c>
      <c r="I54" s="4">
        <v>0</v>
      </c>
      <c r="K54" s="4">
        <v>0</v>
      </c>
      <c r="M54" s="4">
        <v>0</v>
      </c>
      <c r="O54" s="4">
        <v>0</v>
      </c>
      <c r="Q54" s="4">
        <v>1756700</v>
      </c>
      <c r="S54" s="4">
        <v>19530</v>
      </c>
      <c r="U54" s="4">
        <v>27492463717</v>
      </c>
      <c r="W54" s="4">
        <v>34104216311.549999</v>
      </c>
      <c r="Y54" s="12">
        <v>1.77E-2</v>
      </c>
    </row>
    <row r="55" spans="1:25" x14ac:dyDescent="0.45">
      <c r="A55" s="1" t="s">
        <v>61</v>
      </c>
      <c r="C55" s="4">
        <v>2600000</v>
      </c>
      <c r="E55" s="4">
        <v>24746380049</v>
      </c>
      <c r="G55" s="4">
        <v>17729875800</v>
      </c>
      <c r="I55" s="4">
        <v>0</v>
      </c>
      <c r="K55" s="4">
        <v>0</v>
      </c>
      <c r="M55" s="4">
        <v>0</v>
      </c>
      <c r="O55" s="4">
        <v>0</v>
      </c>
      <c r="Q55" s="4">
        <v>2600000</v>
      </c>
      <c r="S55" s="4">
        <v>6600</v>
      </c>
      <c r="U55" s="4">
        <v>24746380049</v>
      </c>
      <c r="W55" s="4">
        <v>17057898000</v>
      </c>
      <c r="Y55" s="12">
        <v>8.8999999999999999E-3</v>
      </c>
    </row>
    <row r="56" spans="1:25" x14ac:dyDescent="0.45">
      <c r="A56" s="1" t="s">
        <v>62</v>
      </c>
      <c r="C56" s="4">
        <v>1000000</v>
      </c>
      <c r="E56" s="4">
        <v>18608729322</v>
      </c>
      <c r="G56" s="4">
        <v>26103753000</v>
      </c>
      <c r="I56" s="4">
        <v>0</v>
      </c>
      <c r="K56" s="4">
        <v>0</v>
      </c>
      <c r="M56" s="4">
        <v>0</v>
      </c>
      <c r="O56" s="4">
        <v>0</v>
      </c>
      <c r="Q56" s="4">
        <v>1000000</v>
      </c>
      <c r="S56" s="4">
        <v>23050</v>
      </c>
      <c r="U56" s="4">
        <v>18608729322</v>
      </c>
      <c r="W56" s="4">
        <v>22912852500</v>
      </c>
      <c r="Y56" s="12">
        <v>1.1900000000000001E-2</v>
      </c>
    </row>
    <row r="57" spans="1:25" x14ac:dyDescent="0.45">
      <c r="A57" s="1" t="s">
        <v>63</v>
      </c>
      <c r="C57" s="4">
        <v>2375286</v>
      </c>
      <c r="E57" s="4">
        <v>73742702375</v>
      </c>
      <c r="G57" s="4">
        <v>67623423303.311996</v>
      </c>
      <c r="I57" s="4">
        <v>0</v>
      </c>
      <c r="K57" s="4">
        <v>0</v>
      </c>
      <c r="M57" s="4">
        <v>0</v>
      </c>
      <c r="O57" s="4">
        <v>0</v>
      </c>
      <c r="Q57" s="4">
        <v>2375286</v>
      </c>
      <c r="S57" s="4">
        <v>29600</v>
      </c>
      <c r="U57" s="4">
        <v>73742702375</v>
      </c>
      <c r="W57" s="4">
        <v>69890130229.679993</v>
      </c>
      <c r="Y57" s="12">
        <v>3.6299999999999999E-2</v>
      </c>
    </row>
    <row r="58" spans="1:25" x14ac:dyDescent="0.45">
      <c r="A58" s="1" t="s">
        <v>64</v>
      </c>
      <c r="C58" s="4">
        <v>7300000</v>
      </c>
      <c r="E58" s="4">
        <v>50379084841</v>
      </c>
      <c r="G58" s="4">
        <v>48764116800</v>
      </c>
      <c r="I58" s="4">
        <v>0</v>
      </c>
      <c r="K58" s="4">
        <v>0</v>
      </c>
      <c r="M58" s="4">
        <v>-300000</v>
      </c>
      <c r="O58" s="4">
        <v>2123290810</v>
      </c>
      <c r="Q58" s="4">
        <v>7000000</v>
      </c>
      <c r="S58" s="4">
        <v>7020</v>
      </c>
      <c r="U58" s="4">
        <v>48308711491</v>
      </c>
      <c r="W58" s="4">
        <v>48847617000</v>
      </c>
      <c r="Y58" s="12">
        <v>2.5399999999999999E-2</v>
      </c>
    </row>
    <row r="59" spans="1:25" x14ac:dyDescent="0.45">
      <c r="A59" s="1" t="s">
        <v>65</v>
      </c>
      <c r="C59" s="4">
        <v>5790572</v>
      </c>
      <c r="E59" s="4">
        <f>48213564040+20</f>
        <v>48213564060</v>
      </c>
      <c r="G59" s="4">
        <f>27917172768.51+41</f>
        <v>27917172809.509998</v>
      </c>
      <c r="I59" s="4">
        <v>0</v>
      </c>
      <c r="K59" s="4">
        <v>0</v>
      </c>
      <c r="M59" s="4">
        <v>0</v>
      </c>
      <c r="O59" s="4">
        <v>0</v>
      </c>
      <c r="Q59" s="4">
        <v>5790572</v>
      </c>
      <c r="S59" s="4">
        <v>4999</v>
      </c>
      <c r="U59" s="4">
        <f>48213564040-31</f>
        <v>48213564009</v>
      </c>
      <c r="W59" s="4">
        <f>28774834364.9034-41</f>
        <v>28774834323.9034</v>
      </c>
      <c r="Y59" s="12">
        <v>1.4999999999999999E-2</v>
      </c>
    </row>
    <row r="60" spans="1:25" x14ac:dyDescent="0.45">
      <c r="A60" s="1" t="s">
        <v>66</v>
      </c>
      <c r="C60" s="4">
        <v>0</v>
      </c>
      <c r="E60" s="4">
        <v>0</v>
      </c>
      <c r="G60" s="4">
        <v>0</v>
      </c>
      <c r="I60" s="4"/>
      <c r="K60" s="4">
        <v>0</v>
      </c>
      <c r="M60" s="4">
        <v>-62000000</v>
      </c>
      <c r="O60" s="4">
        <v>68679881759</v>
      </c>
      <c r="Q60" s="4">
        <v>0</v>
      </c>
      <c r="S60" s="4">
        <v>0</v>
      </c>
      <c r="U60" s="4">
        <v>0</v>
      </c>
      <c r="W60" s="4">
        <v>0</v>
      </c>
      <c r="Y60" s="14">
        <v>0</v>
      </c>
    </row>
    <row r="61" spans="1:25" ht="19.5" thickBot="1" x14ac:dyDescent="0.5">
      <c r="C61" s="15">
        <f>SUM(C9:C60)</f>
        <v>303248830</v>
      </c>
      <c r="E61" s="15">
        <f>SUM(E9:E60)</f>
        <v>2379185637093</v>
      </c>
      <c r="G61" s="15">
        <f>SUM(G9:G60)</f>
        <v>2030319169926.5356</v>
      </c>
      <c r="I61" s="15">
        <f>SUM(I9:I60)</f>
        <v>5561717</v>
      </c>
      <c r="K61" s="15">
        <f>SUM(K9:K60)</f>
        <v>62090996624</v>
      </c>
      <c r="M61" s="15">
        <f>SUM(M9:M60)</f>
        <v>-148083744</v>
      </c>
      <c r="O61" s="15">
        <f>SUM(O9:O60)</f>
        <v>237140187062</v>
      </c>
      <c r="Q61" s="15">
        <f>SUM(Q9:Q60)</f>
        <v>230514075</v>
      </c>
      <c r="S61" s="15">
        <f>SUM(S9:S60)</f>
        <v>815704</v>
      </c>
      <c r="U61" s="15">
        <f>SUM(U9:U60)</f>
        <v>2183666367949</v>
      </c>
      <c r="W61" s="15">
        <f>SUM(W9:W60)</f>
        <v>1843040366518.6089</v>
      </c>
      <c r="Y61" s="13"/>
    </row>
    <row r="62" spans="1:25" ht="19.5" thickTop="1" x14ac:dyDescent="0.45"/>
    <row r="63" spans="1:25" x14ac:dyDescent="0.45">
      <c r="E63" s="4"/>
      <c r="U63" s="4"/>
    </row>
    <row r="64" spans="1:25" x14ac:dyDescent="0.45">
      <c r="E64" s="4"/>
      <c r="U64" s="4"/>
    </row>
    <row r="65" spans="21:21" x14ac:dyDescent="0.45">
      <c r="U65" s="4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8"/>
  <sheetViews>
    <sheetView rightToLeft="1" view="pageBreakPreview" zoomScale="115" zoomScaleNormal="85" zoomScaleSheetLayoutView="115" workbookViewId="0">
      <selection activeCell="A16" sqref="A16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98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7" t="s">
        <v>102</v>
      </c>
      <c r="C6" s="7" t="s">
        <v>76</v>
      </c>
      <c r="E6" s="7" t="s">
        <v>124</v>
      </c>
      <c r="G6" s="7" t="s">
        <v>13</v>
      </c>
    </row>
    <row r="7" spans="1:7" ht="21" x14ac:dyDescent="0.55000000000000004">
      <c r="A7" s="3" t="s">
        <v>131</v>
      </c>
      <c r="C7" s="4">
        <v>-19891707539</v>
      </c>
      <c r="E7" s="11">
        <v>1.0946</v>
      </c>
      <c r="G7" s="11">
        <v>-1.03E-2</v>
      </c>
    </row>
    <row r="8" spans="1:7" ht="21" x14ac:dyDescent="0.55000000000000004">
      <c r="A8" s="3" t="s">
        <v>132</v>
      </c>
      <c r="C8" s="4">
        <v>10034856</v>
      </c>
      <c r="E8" s="11">
        <v>-5.9999999999999995E-4</v>
      </c>
      <c r="G8" s="11">
        <v>0</v>
      </c>
    </row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8"/>
  <sheetViews>
    <sheetView rightToLeft="1" view="pageBreakPreview" zoomScale="85" zoomScaleNormal="100" zoomScaleSheetLayoutView="85" workbookViewId="0">
      <selection activeCell="A22" sqref="A22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6" t="s">
        <v>71</v>
      </c>
      <c r="C6" s="7" t="s">
        <v>72</v>
      </c>
      <c r="D6" s="7" t="s">
        <v>72</v>
      </c>
      <c r="E6" s="7" t="s">
        <v>72</v>
      </c>
      <c r="F6" s="7" t="s">
        <v>72</v>
      </c>
      <c r="G6" s="7" t="s">
        <v>72</v>
      </c>
      <c r="H6" s="7" t="s">
        <v>72</v>
      </c>
      <c r="I6" s="7" t="s">
        <v>72</v>
      </c>
      <c r="K6" s="7" t="s">
        <v>4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</row>
    <row r="7" spans="1:19" ht="30" x14ac:dyDescent="0.45">
      <c r="A7" s="7" t="s">
        <v>71</v>
      </c>
      <c r="C7" s="7" t="s">
        <v>73</v>
      </c>
      <c r="E7" s="7" t="s">
        <v>74</v>
      </c>
      <c r="G7" s="7" t="s">
        <v>75</v>
      </c>
      <c r="I7" s="7" t="s">
        <v>69</v>
      </c>
      <c r="K7" s="7" t="s">
        <v>76</v>
      </c>
      <c r="M7" s="7" t="s">
        <v>77</v>
      </c>
      <c r="O7" s="7" t="s">
        <v>78</v>
      </c>
      <c r="Q7" s="7" t="s">
        <v>76</v>
      </c>
      <c r="S7" s="7" t="s">
        <v>70</v>
      </c>
    </row>
    <row r="8" spans="1:19" ht="21" x14ac:dyDescent="0.55000000000000004">
      <c r="A8" s="3" t="s">
        <v>79</v>
      </c>
      <c r="C8" s="23">
        <v>279927370</v>
      </c>
      <c r="E8" s="1" t="s">
        <v>80</v>
      </c>
      <c r="G8" s="1" t="s">
        <v>81</v>
      </c>
      <c r="I8" s="4">
        <v>0</v>
      </c>
      <c r="K8" s="4">
        <v>13855612038</v>
      </c>
      <c r="M8" s="4">
        <v>151202478672</v>
      </c>
      <c r="O8" s="4">
        <v>153775197723</v>
      </c>
      <c r="Q8" s="4">
        <v>11282892987</v>
      </c>
      <c r="S8" s="11">
        <v>5.8999999999999999E-3</v>
      </c>
    </row>
    <row r="9" spans="1:19" ht="21" x14ac:dyDescent="0.55000000000000004">
      <c r="A9" s="3" t="s">
        <v>82</v>
      </c>
      <c r="C9" s="13" t="s">
        <v>83</v>
      </c>
      <c r="E9" s="1" t="s">
        <v>80</v>
      </c>
      <c r="G9" s="1" t="s">
        <v>84</v>
      </c>
      <c r="I9" s="4">
        <v>10</v>
      </c>
      <c r="K9" s="4">
        <v>93110991</v>
      </c>
      <c r="M9" s="4">
        <v>628247</v>
      </c>
      <c r="O9" s="4">
        <v>0</v>
      </c>
      <c r="Q9" s="4">
        <v>93739238</v>
      </c>
      <c r="S9" s="11">
        <v>0</v>
      </c>
    </row>
    <row r="10" spans="1:19" ht="21" x14ac:dyDescent="0.55000000000000004">
      <c r="A10" s="3" t="s">
        <v>85</v>
      </c>
      <c r="C10" s="13" t="s">
        <v>86</v>
      </c>
      <c r="E10" s="1" t="s">
        <v>80</v>
      </c>
      <c r="G10" s="1" t="s">
        <v>87</v>
      </c>
      <c r="I10" s="4">
        <v>10</v>
      </c>
      <c r="K10" s="4">
        <v>4501617</v>
      </c>
      <c r="M10" s="4">
        <v>29406</v>
      </c>
      <c r="O10" s="4">
        <v>0</v>
      </c>
      <c r="Q10" s="4">
        <v>4531023</v>
      </c>
      <c r="S10" s="11">
        <v>0</v>
      </c>
    </row>
    <row r="11" spans="1:19" ht="21" x14ac:dyDescent="0.55000000000000004">
      <c r="A11" s="3" t="s">
        <v>88</v>
      </c>
      <c r="C11" s="13" t="s">
        <v>89</v>
      </c>
      <c r="E11" s="1" t="s">
        <v>80</v>
      </c>
      <c r="G11" s="1" t="s">
        <v>87</v>
      </c>
      <c r="I11" s="4">
        <v>10</v>
      </c>
      <c r="K11" s="4">
        <v>4155643911</v>
      </c>
      <c r="M11" s="4">
        <v>4709837469</v>
      </c>
      <c r="O11" s="4">
        <v>6800250000</v>
      </c>
      <c r="Q11" s="4">
        <v>2065231380</v>
      </c>
      <c r="S11" s="11">
        <v>1.1000000000000001E-3</v>
      </c>
    </row>
    <row r="12" spans="1:19" ht="21" x14ac:dyDescent="0.55000000000000004">
      <c r="A12" s="3" t="s">
        <v>90</v>
      </c>
      <c r="C12" s="13" t="s">
        <v>91</v>
      </c>
      <c r="E12" s="1" t="s">
        <v>80</v>
      </c>
      <c r="G12" s="1" t="s">
        <v>92</v>
      </c>
      <c r="I12" s="4">
        <v>0</v>
      </c>
      <c r="K12" s="4">
        <v>20678</v>
      </c>
      <c r="M12" s="4">
        <v>0</v>
      </c>
      <c r="O12" s="4">
        <v>0</v>
      </c>
      <c r="Q12" s="4">
        <v>20678</v>
      </c>
      <c r="S12" s="11">
        <v>0</v>
      </c>
    </row>
    <row r="13" spans="1:19" ht="21" x14ac:dyDescent="0.55000000000000004">
      <c r="A13" s="3" t="s">
        <v>93</v>
      </c>
      <c r="C13" s="23">
        <v>279914422</v>
      </c>
      <c r="E13" s="1" t="s">
        <v>94</v>
      </c>
      <c r="G13" s="1" t="s">
        <v>95</v>
      </c>
      <c r="I13" s="4">
        <v>0</v>
      </c>
      <c r="K13" s="4">
        <v>1696692842</v>
      </c>
      <c r="M13" s="4">
        <v>2433912000</v>
      </c>
      <c r="O13" s="4">
        <v>1690000300</v>
      </c>
      <c r="Q13" s="4">
        <v>2440604542</v>
      </c>
      <c r="S13" s="11">
        <v>1.2999999999999999E-3</v>
      </c>
    </row>
    <row r="14" spans="1:19" ht="21" x14ac:dyDescent="0.55000000000000004">
      <c r="A14" s="3" t="s">
        <v>90</v>
      </c>
      <c r="C14" s="13" t="s">
        <v>96</v>
      </c>
      <c r="E14" s="1" t="s">
        <v>94</v>
      </c>
      <c r="G14" s="1" t="s">
        <v>97</v>
      </c>
      <c r="I14" s="4">
        <v>0</v>
      </c>
      <c r="K14" s="4">
        <v>70858</v>
      </c>
      <c r="M14" s="4">
        <v>0</v>
      </c>
      <c r="O14" s="4">
        <v>0</v>
      </c>
      <c r="Q14" s="4">
        <v>70858</v>
      </c>
      <c r="S14" s="11">
        <v>0</v>
      </c>
    </row>
    <row r="15" spans="1:19" x14ac:dyDescent="0.45">
      <c r="C15" s="13"/>
      <c r="K15" s="4">
        <f>SUM(K8:K14)</f>
        <v>19805652935</v>
      </c>
      <c r="M15" s="4">
        <f>SUM(M8:M14)</f>
        <v>158346885794</v>
      </c>
      <c r="O15" s="4">
        <f>SUM(O8:O14)</f>
        <v>162265448023</v>
      </c>
      <c r="Q15" s="4">
        <f>SUM(Q8:Q14)</f>
        <v>15887090706</v>
      </c>
    </row>
    <row r="16" spans="1:19" x14ac:dyDescent="0.45">
      <c r="C16" s="13"/>
    </row>
    <row r="17" spans="3:13" x14ac:dyDescent="0.45">
      <c r="C17" s="13"/>
      <c r="M17" s="4"/>
    </row>
    <row r="18" spans="3:13" x14ac:dyDescent="0.45">
      <c r="C18" s="13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view="pageBreakPreview" zoomScale="85" zoomScaleNormal="115" zoomScaleSheetLayoutView="85" workbookViewId="0">
      <selection activeCell="C16" sqref="C16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7" t="s">
        <v>99</v>
      </c>
      <c r="B6" s="7" t="s">
        <v>99</v>
      </c>
      <c r="C6" s="7" t="s">
        <v>99</v>
      </c>
      <c r="D6" s="7" t="s">
        <v>99</v>
      </c>
      <c r="E6" s="7" t="s">
        <v>99</v>
      </c>
      <c r="F6" s="7" t="s">
        <v>99</v>
      </c>
      <c r="G6" s="7" t="s">
        <v>99</v>
      </c>
      <c r="I6" s="7" t="s">
        <v>100</v>
      </c>
      <c r="J6" s="7" t="s">
        <v>100</v>
      </c>
      <c r="K6" s="7" t="s">
        <v>100</v>
      </c>
      <c r="L6" s="7" t="s">
        <v>100</v>
      </c>
      <c r="M6" s="7" t="s">
        <v>100</v>
      </c>
      <c r="O6" s="7" t="s">
        <v>101</v>
      </c>
      <c r="P6" s="7" t="s">
        <v>101</v>
      </c>
      <c r="Q6" s="7" t="s">
        <v>101</v>
      </c>
      <c r="R6" s="7" t="s">
        <v>101</v>
      </c>
      <c r="S6" s="7" t="s">
        <v>101</v>
      </c>
    </row>
    <row r="7" spans="1:19" ht="30" x14ac:dyDescent="0.45">
      <c r="A7" s="7" t="s">
        <v>102</v>
      </c>
      <c r="C7" s="7" t="s">
        <v>103</v>
      </c>
      <c r="E7" s="7" t="s">
        <v>68</v>
      </c>
      <c r="G7" s="7" t="s">
        <v>69</v>
      </c>
      <c r="I7" s="7" t="s">
        <v>104</v>
      </c>
      <c r="K7" s="7" t="s">
        <v>105</v>
      </c>
      <c r="M7" s="7" t="s">
        <v>106</v>
      </c>
      <c r="O7" s="7" t="s">
        <v>104</v>
      </c>
      <c r="Q7" s="7" t="s">
        <v>105</v>
      </c>
      <c r="S7" s="7" t="s">
        <v>106</v>
      </c>
    </row>
    <row r="8" spans="1:19" ht="21" x14ac:dyDescent="0.55000000000000004">
      <c r="A8" s="3" t="s">
        <v>79</v>
      </c>
      <c r="C8" s="4">
        <v>30</v>
      </c>
      <c r="E8" s="1" t="s">
        <v>67</v>
      </c>
      <c r="G8" s="4">
        <v>0</v>
      </c>
      <c r="I8" s="4">
        <v>5022294</v>
      </c>
      <c r="K8" s="4">
        <v>0</v>
      </c>
      <c r="M8" s="4">
        <f>I8+K8</f>
        <v>5022294</v>
      </c>
      <c r="O8" s="4">
        <v>65885605</v>
      </c>
      <c r="Q8" s="4">
        <v>0</v>
      </c>
      <c r="S8" s="4">
        <f>O8+Q8</f>
        <v>65885605</v>
      </c>
    </row>
    <row r="9" spans="1:19" ht="21" x14ac:dyDescent="0.55000000000000004">
      <c r="A9" s="3" t="s">
        <v>82</v>
      </c>
      <c r="C9" s="4">
        <v>28</v>
      </c>
      <c r="E9" s="1" t="s">
        <v>67</v>
      </c>
      <c r="G9" s="4">
        <v>10</v>
      </c>
      <c r="I9" s="4">
        <v>608761</v>
      </c>
      <c r="K9" s="4">
        <v>-4</v>
      </c>
      <c r="M9" s="4">
        <f t="shared" ref="M9:M11" si="0">I9+K9</f>
        <v>608757</v>
      </c>
      <c r="O9" s="4">
        <v>1215930</v>
      </c>
      <c r="Q9" s="4">
        <v>-585</v>
      </c>
      <c r="S9" s="4">
        <f t="shared" ref="S9:S11" si="1">O9+Q9</f>
        <v>1215345</v>
      </c>
    </row>
    <row r="10" spans="1:19" ht="21" x14ac:dyDescent="0.55000000000000004">
      <c r="A10" s="3" t="s">
        <v>85</v>
      </c>
      <c r="C10" s="4">
        <v>23</v>
      </c>
      <c r="E10" s="1" t="s">
        <v>67</v>
      </c>
      <c r="G10" s="4">
        <v>10</v>
      </c>
      <c r="I10" s="4">
        <v>29470</v>
      </c>
      <c r="K10" s="4">
        <v>0</v>
      </c>
      <c r="M10" s="4">
        <f t="shared" si="0"/>
        <v>29470</v>
      </c>
      <c r="O10" s="4">
        <v>58021</v>
      </c>
      <c r="Q10" s="4">
        <v>-62</v>
      </c>
      <c r="S10" s="4">
        <f t="shared" si="1"/>
        <v>57959</v>
      </c>
    </row>
    <row r="11" spans="1:19" ht="21" x14ac:dyDescent="0.55000000000000004">
      <c r="A11" s="3" t="s">
        <v>88</v>
      </c>
      <c r="C11" s="4">
        <v>26</v>
      </c>
      <c r="E11" s="1" t="s">
        <v>67</v>
      </c>
      <c r="G11" s="4">
        <v>10</v>
      </c>
      <c r="I11" s="4">
        <v>4374331</v>
      </c>
      <c r="K11" s="4">
        <v>-21031</v>
      </c>
      <c r="M11" s="4">
        <f t="shared" si="0"/>
        <v>4353300</v>
      </c>
      <c r="O11" s="4">
        <v>23140587</v>
      </c>
      <c r="Q11" s="4">
        <v>-19116</v>
      </c>
      <c r="S11" s="4">
        <f t="shared" si="1"/>
        <v>23121471</v>
      </c>
    </row>
    <row r="12" spans="1:19" ht="19.5" thickBot="1" x14ac:dyDescent="0.5">
      <c r="I12" s="15">
        <f>SUM(I8:I11)</f>
        <v>10034856</v>
      </c>
      <c r="K12" s="15">
        <f>SUM(K8:K11)</f>
        <v>-21035</v>
      </c>
      <c r="M12" s="15">
        <f>SUM(M8:M11)</f>
        <v>10013821</v>
      </c>
      <c r="O12" s="16">
        <f>SUM(O8:O11)</f>
        <v>90300143</v>
      </c>
      <c r="Q12" s="15">
        <f>SUM(Q8:Q11)</f>
        <v>-19763</v>
      </c>
      <c r="S12" s="15">
        <f>SUM(S8:S11)</f>
        <v>90280380</v>
      </c>
    </row>
    <row r="13" spans="1:19" ht="19.5" thickTop="1" x14ac:dyDescent="0.4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view="pageBreakPreview" zoomScale="85" zoomScaleNormal="85" zoomScaleSheetLayoutView="85" workbookViewId="0">
      <selection activeCell="A13" sqref="A13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33.42578125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6" t="s">
        <v>3</v>
      </c>
      <c r="C6" s="7" t="s">
        <v>107</v>
      </c>
      <c r="D6" s="7" t="s">
        <v>107</v>
      </c>
      <c r="E6" s="7" t="s">
        <v>107</v>
      </c>
      <c r="F6" s="7" t="s">
        <v>107</v>
      </c>
      <c r="G6" s="7" t="s">
        <v>107</v>
      </c>
      <c r="I6" s="7" t="s">
        <v>100</v>
      </c>
      <c r="J6" s="7" t="s">
        <v>100</v>
      </c>
      <c r="K6" s="7" t="s">
        <v>100</v>
      </c>
      <c r="L6" s="7" t="s">
        <v>100</v>
      </c>
      <c r="M6" s="7" t="s">
        <v>100</v>
      </c>
      <c r="O6" s="7" t="s">
        <v>101</v>
      </c>
      <c r="P6" s="7" t="s">
        <v>101</v>
      </c>
      <c r="Q6" s="7" t="s">
        <v>101</v>
      </c>
      <c r="R6" s="7" t="s">
        <v>101</v>
      </c>
      <c r="S6" s="7" t="s">
        <v>101</v>
      </c>
    </row>
    <row r="7" spans="1:19" ht="60" x14ac:dyDescent="0.45">
      <c r="A7" s="7" t="s">
        <v>3</v>
      </c>
      <c r="C7" s="7" t="s">
        <v>108</v>
      </c>
      <c r="E7" s="17" t="s">
        <v>109</v>
      </c>
      <c r="G7" s="7" t="s">
        <v>110</v>
      </c>
      <c r="I7" s="7" t="s">
        <v>111</v>
      </c>
      <c r="K7" s="7" t="s">
        <v>105</v>
      </c>
      <c r="M7" s="8" t="s">
        <v>112</v>
      </c>
      <c r="O7" s="8" t="s">
        <v>111</v>
      </c>
      <c r="Q7" s="7" t="s">
        <v>105</v>
      </c>
      <c r="S7" s="8" t="s">
        <v>112</v>
      </c>
    </row>
    <row r="8" spans="1:19" ht="21" x14ac:dyDescent="0.55000000000000004">
      <c r="A8" s="3" t="s">
        <v>58</v>
      </c>
      <c r="C8" s="1" t="s">
        <v>113</v>
      </c>
      <c r="E8" s="4">
        <v>2449489</v>
      </c>
      <c r="G8" s="4">
        <v>3530</v>
      </c>
      <c r="I8" s="4">
        <f>E8*G8</f>
        <v>8646696170</v>
      </c>
      <c r="K8" s="4"/>
      <c r="M8" s="4">
        <f>I8+K8</f>
        <v>8646696170</v>
      </c>
      <c r="O8" s="4">
        <v>8646696170</v>
      </c>
      <c r="Q8" s="4">
        <v>0</v>
      </c>
      <c r="S8" s="4">
        <f>O8+Q8</f>
        <v>8646696170</v>
      </c>
    </row>
    <row r="9" spans="1:19" ht="21" x14ac:dyDescent="0.55000000000000004">
      <c r="A9" s="3" t="s">
        <v>29</v>
      </c>
      <c r="C9" s="1" t="s">
        <v>114</v>
      </c>
      <c r="E9" s="4">
        <v>325402</v>
      </c>
      <c r="G9" s="4">
        <v>430</v>
      </c>
      <c r="I9" s="4">
        <f>2676+139922860</f>
        <v>139925536</v>
      </c>
      <c r="K9" s="4">
        <v>-13350756</v>
      </c>
      <c r="M9" s="4">
        <f>I9+K9</f>
        <v>126574780</v>
      </c>
      <c r="O9" s="4">
        <f>139922860+2676</f>
        <v>139925536</v>
      </c>
      <c r="Q9" s="4">
        <v>-13350756</v>
      </c>
      <c r="S9" s="4">
        <f>O9+Q9</f>
        <v>126574780</v>
      </c>
    </row>
    <row r="10" spans="1:19" ht="19.5" thickBot="1" x14ac:dyDescent="0.5">
      <c r="E10" s="4">
        <f>SUM(E8:E9)</f>
        <v>2774891</v>
      </c>
      <c r="G10" s="4">
        <f>SUM(G8:G9)</f>
        <v>3960</v>
      </c>
      <c r="I10" s="15">
        <f>SUM(I8:I9)</f>
        <v>8786621706</v>
      </c>
      <c r="K10" s="15">
        <f>SUM(K8:K9)</f>
        <v>-13350756</v>
      </c>
      <c r="M10" s="15">
        <f>SUM(M8:M9)</f>
        <v>8773270950</v>
      </c>
      <c r="O10" s="15">
        <f>SUM(O8:O9)</f>
        <v>8786621706</v>
      </c>
      <c r="Q10" s="15">
        <f>SUM(Q8:Q9)</f>
        <v>-13350756</v>
      </c>
      <c r="S10" s="15">
        <f>SUM(S8:S9)</f>
        <v>8773270950</v>
      </c>
    </row>
    <row r="11" spans="1:19" ht="19.5" thickTop="1" x14ac:dyDescent="0.45">
      <c r="O11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4"/>
  <sheetViews>
    <sheetView rightToLeft="1" view="pageBreakPreview" zoomScale="60" zoomScaleNormal="115" workbookViewId="0">
      <selection activeCell="V49" sqref="V49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" style="1" bestFit="1" customWidth="1"/>
    <col min="8" max="8" width="1" style="1" customWidth="1"/>
    <col min="9" max="9" width="22.855468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2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6" t="s">
        <v>3</v>
      </c>
      <c r="C6" s="7" t="s">
        <v>100</v>
      </c>
      <c r="D6" s="7" t="s">
        <v>100</v>
      </c>
      <c r="E6" s="7" t="s">
        <v>100</v>
      </c>
      <c r="F6" s="7" t="s">
        <v>100</v>
      </c>
      <c r="G6" s="7" t="s">
        <v>100</v>
      </c>
      <c r="H6" s="7" t="s">
        <v>100</v>
      </c>
      <c r="I6" s="7" t="s">
        <v>100</v>
      </c>
      <c r="K6" s="7" t="s">
        <v>101</v>
      </c>
      <c r="L6" s="7" t="s">
        <v>101</v>
      </c>
      <c r="M6" s="7" t="s">
        <v>101</v>
      </c>
      <c r="N6" s="7" t="s">
        <v>101</v>
      </c>
      <c r="O6" s="7" t="s">
        <v>101</v>
      </c>
      <c r="P6" s="7" t="s">
        <v>101</v>
      </c>
      <c r="Q6" s="7" t="s">
        <v>101</v>
      </c>
    </row>
    <row r="7" spans="1:17" ht="60" x14ac:dyDescent="0.45">
      <c r="A7" s="7" t="s">
        <v>3</v>
      </c>
      <c r="C7" s="7" t="s">
        <v>7</v>
      </c>
      <c r="E7" s="7" t="s">
        <v>115</v>
      </c>
      <c r="G7" s="7" t="s">
        <v>116</v>
      </c>
      <c r="I7" s="17" t="s">
        <v>117</v>
      </c>
      <c r="K7" s="7" t="s">
        <v>7</v>
      </c>
      <c r="M7" s="7" t="s">
        <v>115</v>
      </c>
      <c r="O7" s="7" t="s">
        <v>116</v>
      </c>
      <c r="Q7" s="17" t="s">
        <v>117</v>
      </c>
    </row>
    <row r="8" spans="1:17" ht="21" x14ac:dyDescent="0.55000000000000004">
      <c r="A8" s="3" t="s">
        <v>36</v>
      </c>
      <c r="C8" s="4">
        <v>551724</v>
      </c>
      <c r="E8" s="4">
        <v>3093208606</v>
      </c>
      <c r="G8" s="4">
        <v>5488799951</v>
      </c>
      <c r="I8" s="4">
        <v>-2395591344</v>
      </c>
      <c r="K8" s="4">
        <v>551724</v>
      </c>
      <c r="M8" s="4">
        <v>3093208606</v>
      </c>
      <c r="O8" s="4">
        <v>8214618636</v>
      </c>
      <c r="Q8" s="4">
        <v>-5121410029</v>
      </c>
    </row>
    <row r="9" spans="1:17" ht="21" x14ac:dyDescent="0.55000000000000004">
      <c r="A9" s="3" t="s">
        <v>34</v>
      </c>
      <c r="C9" s="4">
        <v>876920</v>
      </c>
      <c r="E9" s="4">
        <v>18584693590</v>
      </c>
      <c r="G9" s="4">
        <v>19717906614</v>
      </c>
      <c r="I9" s="4">
        <v>-1133213023</v>
      </c>
      <c r="K9" s="4">
        <v>876920</v>
      </c>
      <c r="M9" s="4">
        <v>18584693590</v>
      </c>
      <c r="O9" s="4">
        <v>17643255078</v>
      </c>
      <c r="Q9" s="4">
        <v>941438512</v>
      </c>
    </row>
    <row r="10" spans="1:17" ht="21" x14ac:dyDescent="0.55000000000000004">
      <c r="A10" s="3" t="s">
        <v>60</v>
      </c>
      <c r="C10" s="4">
        <v>1756700</v>
      </c>
      <c r="E10" s="4">
        <v>34104216311</v>
      </c>
      <c r="G10" s="4">
        <v>36828362622</v>
      </c>
      <c r="I10" s="4">
        <v>-2724146310</v>
      </c>
      <c r="K10" s="4">
        <v>1756700</v>
      </c>
      <c r="M10" s="4">
        <v>34104216311</v>
      </c>
      <c r="O10" s="4">
        <v>42102030479</v>
      </c>
      <c r="Q10" s="4">
        <v>-7997814167</v>
      </c>
    </row>
    <row r="11" spans="1:17" ht="21" x14ac:dyDescent="0.55000000000000004">
      <c r="A11" s="3" t="s">
        <v>65</v>
      </c>
      <c r="C11" s="4">
        <v>5790572</v>
      </c>
      <c r="E11" s="4">
        <v>28774834364</v>
      </c>
      <c r="G11" s="4">
        <v>27917172768</v>
      </c>
      <c r="I11" s="4">
        <v>857661596</v>
      </c>
      <c r="K11" s="4">
        <v>5790572</v>
      </c>
      <c r="M11" s="4">
        <v>28774834364</v>
      </c>
      <c r="O11" s="4">
        <v>39388644782</v>
      </c>
      <c r="Q11" s="4">
        <v>-10613810417</v>
      </c>
    </row>
    <row r="12" spans="1:17" ht="21" x14ac:dyDescent="0.55000000000000004">
      <c r="A12" s="3" t="s">
        <v>56</v>
      </c>
      <c r="C12" s="4">
        <v>7600000</v>
      </c>
      <c r="E12" s="4">
        <v>13711925700</v>
      </c>
      <c r="G12" s="4">
        <v>15608175480</v>
      </c>
      <c r="I12" s="4">
        <v>-1896249780</v>
      </c>
      <c r="K12" s="4">
        <v>7600000</v>
      </c>
      <c r="M12" s="4">
        <v>13711925700</v>
      </c>
      <c r="O12" s="4">
        <v>17731068660</v>
      </c>
      <c r="Q12" s="4">
        <v>-4019142960</v>
      </c>
    </row>
    <row r="13" spans="1:17" ht="21" x14ac:dyDescent="0.55000000000000004">
      <c r="A13" s="3" t="s">
        <v>28</v>
      </c>
      <c r="C13" s="4">
        <v>810000</v>
      </c>
      <c r="E13" s="4">
        <v>21820391550</v>
      </c>
      <c r="G13" s="4">
        <v>23672306700</v>
      </c>
      <c r="I13" s="4">
        <v>-1851915150</v>
      </c>
      <c r="K13" s="4">
        <v>810000</v>
      </c>
      <c r="M13" s="4">
        <v>21820391550</v>
      </c>
      <c r="O13" s="4">
        <v>22309136113</v>
      </c>
      <c r="Q13" s="4">
        <v>-488744563</v>
      </c>
    </row>
    <row r="14" spans="1:17" ht="21" x14ac:dyDescent="0.55000000000000004">
      <c r="A14" s="3" t="s">
        <v>27</v>
      </c>
      <c r="C14" s="4">
        <v>1006920</v>
      </c>
      <c r="E14" s="4">
        <v>5745331461</v>
      </c>
      <c r="G14" s="4">
        <v>5725312884</v>
      </c>
      <c r="I14" s="4">
        <v>20018577</v>
      </c>
      <c r="K14" s="4">
        <v>1006920</v>
      </c>
      <c r="M14" s="4">
        <v>5745331461</v>
      </c>
      <c r="O14" s="4">
        <v>5705294308</v>
      </c>
      <c r="Q14" s="4">
        <v>40037153</v>
      </c>
    </row>
    <row r="15" spans="1:17" ht="21" x14ac:dyDescent="0.55000000000000004">
      <c r="A15" s="3" t="s">
        <v>25</v>
      </c>
      <c r="C15" s="4">
        <v>15127272</v>
      </c>
      <c r="E15" s="4">
        <v>40946471864</v>
      </c>
      <c r="G15" s="4">
        <v>42709290976</v>
      </c>
      <c r="I15" s="4">
        <v>-1762819111</v>
      </c>
      <c r="K15" s="4">
        <v>15127272</v>
      </c>
      <c r="M15" s="4">
        <v>40946471864</v>
      </c>
      <c r="O15" s="4">
        <v>41830550776</v>
      </c>
      <c r="Q15" s="4">
        <v>-884078911</v>
      </c>
    </row>
    <row r="16" spans="1:17" ht="21" x14ac:dyDescent="0.55000000000000004">
      <c r="A16" s="3" t="s">
        <v>24</v>
      </c>
      <c r="C16" s="4">
        <v>775000</v>
      </c>
      <c r="E16" s="4">
        <v>54851679000</v>
      </c>
      <c r="G16" s="4">
        <v>55040755589</v>
      </c>
      <c r="I16" s="4">
        <v>-189076589</v>
      </c>
      <c r="K16" s="4">
        <v>775000</v>
      </c>
      <c r="M16" s="4">
        <v>54851679000</v>
      </c>
      <c r="O16" s="4">
        <v>54043797993</v>
      </c>
      <c r="Q16" s="4">
        <v>807881007</v>
      </c>
    </row>
    <row r="17" spans="1:17" ht="21" x14ac:dyDescent="0.55000000000000004">
      <c r="A17" s="3" t="s">
        <v>54</v>
      </c>
      <c r="C17" s="4">
        <v>600000</v>
      </c>
      <c r="E17" s="4">
        <v>41123848500</v>
      </c>
      <c r="G17" s="4">
        <v>40005619144</v>
      </c>
      <c r="I17" s="4">
        <v>1118229356</v>
      </c>
      <c r="K17" s="4">
        <v>600000</v>
      </c>
      <c r="M17" s="4">
        <v>41123848500</v>
      </c>
      <c r="O17" s="4">
        <v>39871848842</v>
      </c>
      <c r="Q17" s="4">
        <v>1251999658</v>
      </c>
    </row>
    <row r="18" spans="1:17" ht="21" x14ac:dyDescent="0.55000000000000004">
      <c r="A18" s="3" t="s">
        <v>58</v>
      </c>
      <c r="C18" s="4">
        <v>2449489</v>
      </c>
      <c r="E18" s="4">
        <v>60361531457</v>
      </c>
      <c r="G18" s="4">
        <v>66643610972</v>
      </c>
      <c r="I18" s="4">
        <v>-6282079514</v>
      </c>
      <c r="K18" s="4">
        <v>2449489</v>
      </c>
      <c r="M18" s="4">
        <v>60361531457</v>
      </c>
      <c r="O18" s="4">
        <v>77990312718</v>
      </c>
      <c r="Q18" s="4">
        <v>-17628781260</v>
      </c>
    </row>
    <row r="19" spans="1:17" ht="21" x14ac:dyDescent="0.55000000000000004">
      <c r="A19" s="3" t="s">
        <v>15</v>
      </c>
      <c r="C19" s="4">
        <v>30247000</v>
      </c>
      <c r="E19" s="4">
        <v>75468246178</v>
      </c>
      <c r="G19" s="4">
        <v>70416985079</v>
      </c>
      <c r="I19" s="4">
        <v>5051261099</v>
      </c>
      <c r="K19" s="4">
        <v>30247000</v>
      </c>
      <c r="M19" s="4">
        <v>75468246178</v>
      </c>
      <c r="O19" s="4">
        <v>67691176717</v>
      </c>
      <c r="Q19" s="4">
        <v>7777069461</v>
      </c>
    </row>
    <row r="20" spans="1:17" ht="21" x14ac:dyDescent="0.55000000000000004">
      <c r="A20" s="3" t="s">
        <v>53</v>
      </c>
      <c r="C20" s="4">
        <v>1000000</v>
      </c>
      <c r="E20" s="4">
        <v>32575018500</v>
      </c>
      <c r="G20" s="4">
        <v>44642785500</v>
      </c>
      <c r="I20" s="4">
        <v>-12067767000</v>
      </c>
      <c r="K20" s="4">
        <v>1000000</v>
      </c>
      <c r="M20" s="4">
        <v>32575018500</v>
      </c>
      <c r="O20" s="4">
        <v>49245237000</v>
      </c>
      <c r="Q20" s="4">
        <v>-16670218500</v>
      </c>
    </row>
    <row r="21" spans="1:17" ht="21" x14ac:dyDescent="0.55000000000000004">
      <c r="A21" s="3" t="s">
        <v>21</v>
      </c>
      <c r="C21" s="4">
        <v>11450000</v>
      </c>
      <c r="E21" s="4">
        <v>56909362500</v>
      </c>
      <c r="G21" s="4">
        <v>63738484218</v>
      </c>
      <c r="I21" s="4">
        <v>-6829121718</v>
      </c>
      <c r="K21" s="4">
        <v>11450000</v>
      </c>
      <c r="M21" s="4">
        <v>56909362500</v>
      </c>
      <c r="O21" s="4">
        <v>73936643759</v>
      </c>
      <c r="Q21" s="4">
        <v>-17027281259</v>
      </c>
    </row>
    <row r="22" spans="1:17" ht="21" x14ac:dyDescent="0.55000000000000004">
      <c r="A22" s="3" t="s">
        <v>32</v>
      </c>
      <c r="C22" s="4">
        <v>2400000</v>
      </c>
      <c r="E22" s="4">
        <v>23022198000</v>
      </c>
      <c r="G22" s="4">
        <v>25718061600</v>
      </c>
      <c r="I22" s="4">
        <v>-2695863600</v>
      </c>
      <c r="K22" s="4">
        <v>2400000</v>
      </c>
      <c r="M22" s="4">
        <v>23022198000</v>
      </c>
      <c r="O22" s="4">
        <v>24255615240</v>
      </c>
      <c r="Q22" s="4">
        <v>-1233417240</v>
      </c>
    </row>
    <row r="23" spans="1:17" ht="21" x14ac:dyDescent="0.55000000000000004">
      <c r="A23" s="3" t="s">
        <v>41</v>
      </c>
      <c r="C23" s="4">
        <v>1394767</v>
      </c>
      <c r="E23" s="4">
        <v>4600301276</v>
      </c>
      <c r="G23" s="4">
        <v>4433933398</v>
      </c>
      <c r="I23" s="4">
        <v>166367878</v>
      </c>
      <c r="K23" s="4">
        <v>1394767</v>
      </c>
      <c r="M23" s="4">
        <v>4600301276</v>
      </c>
      <c r="O23" s="4">
        <v>6886595532</v>
      </c>
      <c r="Q23" s="4">
        <v>-2286294255</v>
      </c>
    </row>
    <row r="24" spans="1:17" ht="21" x14ac:dyDescent="0.55000000000000004">
      <c r="A24" s="3" t="s">
        <v>29</v>
      </c>
      <c r="C24" s="4">
        <v>325402</v>
      </c>
      <c r="E24" s="4">
        <v>8296899260</v>
      </c>
      <c r="G24" s="4">
        <v>8038126573</v>
      </c>
      <c r="I24" s="4">
        <v>258772687</v>
      </c>
      <c r="K24" s="4">
        <v>325402</v>
      </c>
      <c r="M24" s="4">
        <v>8296899260</v>
      </c>
      <c r="O24" s="4">
        <v>6045900353</v>
      </c>
      <c r="Q24" s="4">
        <v>2250998907</v>
      </c>
    </row>
    <row r="25" spans="1:17" ht="21" x14ac:dyDescent="0.55000000000000004">
      <c r="A25" s="3" t="s">
        <v>23</v>
      </c>
      <c r="C25" s="4">
        <v>350000</v>
      </c>
      <c r="E25" s="4">
        <v>25262289675</v>
      </c>
      <c r="G25" s="4">
        <v>25889523913</v>
      </c>
      <c r="I25" s="4">
        <v>-627234238</v>
      </c>
      <c r="K25" s="4">
        <v>350000</v>
      </c>
      <c r="M25" s="4">
        <v>25262289675</v>
      </c>
      <c r="O25" s="4">
        <v>31030761825</v>
      </c>
      <c r="Q25" s="4">
        <v>-5768472150</v>
      </c>
    </row>
    <row r="26" spans="1:17" ht="21" x14ac:dyDescent="0.55000000000000004">
      <c r="A26" s="3" t="s">
        <v>52</v>
      </c>
      <c r="C26" s="4">
        <v>303736</v>
      </c>
      <c r="E26" s="4">
        <v>8574777090</v>
      </c>
      <c r="G26" s="4">
        <v>8891802300</v>
      </c>
      <c r="I26" s="4">
        <v>-317025209</v>
      </c>
      <c r="K26" s="4">
        <v>303736</v>
      </c>
      <c r="M26" s="4">
        <v>8574777098</v>
      </c>
      <c r="O26" s="4">
        <v>8956415057</v>
      </c>
      <c r="Q26" s="4">
        <v>-381637966</v>
      </c>
    </row>
    <row r="27" spans="1:17" ht="21" x14ac:dyDescent="0.55000000000000004">
      <c r="A27" s="3" t="s">
        <v>62</v>
      </c>
      <c r="C27" s="4">
        <v>1000000</v>
      </c>
      <c r="E27" s="4">
        <v>22912852500</v>
      </c>
      <c r="G27" s="4">
        <v>26103753000</v>
      </c>
      <c r="I27" s="4">
        <v>-3190900500</v>
      </c>
      <c r="K27" s="4">
        <v>1000000</v>
      </c>
      <c r="M27" s="4">
        <v>22912852500</v>
      </c>
      <c r="O27" s="4">
        <v>25676311500</v>
      </c>
      <c r="Q27" s="4">
        <v>-2763459000</v>
      </c>
    </row>
    <row r="28" spans="1:17" ht="21" x14ac:dyDescent="0.55000000000000004">
      <c r="A28" s="3" t="s">
        <v>61</v>
      </c>
      <c r="C28" s="4">
        <v>2600000</v>
      </c>
      <c r="E28" s="4">
        <v>17057898000</v>
      </c>
      <c r="G28" s="4">
        <v>17729875800</v>
      </c>
      <c r="I28" s="4">
        <v>-671977800</v>
      </c>
      <c r="K28" s="4">
        <v>2600000</v>
      </c>
      <c r="M28" s="4">
        <v>17057898000</v>
      </c>
      <c r="O28" s="4">
        <v>17833257000</v>
      </c>
      <c r="Q28" s="4">
        <v>-775359000</v>
      </c>
    </row>
    <row r="29" spans="1:17" ht="21" x14ac:dyDescent="0.55000000000000004">
      <c r="A29" s="3" t="s">
        <v>30</v>
      </c>
      <c r="C29" s="4">
        <v>2318049</v>
      </c>
      <c r="E29" s="4">
        <v>13157305234</v>
      </c>
      <c r="G29" s="4">
        <v>14585944331</v>
      </c>
      <c r="I29" s="4">
        <v>-1428639096</v>
      </c>
      <c r="K29" s="4">
        <v>2318049</v>
      </c>
      <c r="M29" s="4">
        <v>13157305234</v>
      </c>
      <c r="O29" s="4">
        <v>15507646974</v>
      </c>
      <c r="Q29" s="4">
        <v>-2350341739</v>
      </c>
    </row>
    <row r="30" spans="1:17" ht="21" x14ac:dyDescent="0.55000000000000004">
      <c r="A30" s="3" t="s">
        <v>17</v>
      </c>
      <c r="C30" s="4">
        <v>5602409</v>
      </c>
      <c r="E30" s="4">
        <v>20115497695</v>
      </c>
      <c r="G30" s="4">
        <v>17692950215</v>
      </c>
      <c r="I30" s="4">
        <v>2422547480</v>
      </c>
      <c r="K30" s="4">
        <v>5602409</v>
      </c>
      <c r="M30" s="4">
        <v>20115497695</v>
      </c>
      <c r="O30" s="4">
        <v>17709657439</v>
      </c>
      <c r="Q30" s="4">
        <v>2405840256</v>
      </c>
    </row>
    <row r="31" spans="1:17" ht="21" x14ac:dyDescent="0.55000000000000004">
      <c r="A31" s="3" t="s">
        <v>46</v>
      </c>
      <c r="C31" s="4">
        <v>9060000</v>
      </c>
      <c r="E31" s="4">
        <v>96995621610</v>
      </c>
      <c r="G31" s="4">
        <v>96200856000</v>
      </c>
      <c r="I31" s="4">
        <v>794765610</v>
      </c>
      <c r="K31" s="4">
        <v>9060000</v>
      </c>
      <c r="M31" s="4">
        <v>96995621610</v>
      </c>
      <c r="O31" s="4">
        <v>104729805000</v>
      </c>
      <c r="Q31" s="4">
        <v>-7734183390</v>
      </c>
    </row>
    <row r="32" spans="1:17" ht="21" x14ac:dyDescent="0.55000000000000004">
      <c r="A32" s="3" t="s">
        <v>45</v>
      </c>
      <c r="C32" s="4">
        <v>4960219</v>
      </c>
      <c r="E32" s="4">
        <v>44425658329</v>
      </c>
      <c r="G32" s="4">
        <v>43444692295</v>
      </c>
      <c r="I32" s="4">
        <v>980966034</v>
      </c>
      <c r="K32" s="4">
        <v>4960219</v>
      </c>
      <c r="M32" s="4">
        <v>44425658329</v>
      </c>
      <c r="O32" s="4">
        <v>45165264185</v>
      </c>
      <c r="Q32" s="4">
        <v>-739605855</v>
      </c>
    </row>
    <row r="33" spans="1:17" ht="21" x14ac:dyDescent="0.55000000000000004">
      <c r="A33" s="3" t="s">
        <v>47</v>
      </c>
      <c r="C33" s="4">
        <v>9800000</v>
      </c>
      <c r="E33" s="4">
        <v>125375550300</v>
      </c>
      <c r="G33" s="4">
        <v>126057468600</v>
      </c>
      <c r="I33" s="4">
        <v>-681918300</v>
      </c>
      <c r="K33" s="4">
        <v>9800000</v>
      </c>
      <c r="M33" s="4">
        <v>125375550300</v>
      </c>
      <c r="O33" s="4">
        <v>142423507800</v>
      </c>
      <c r="Q33" s="4">
        <v>-17047957500</v>
      </c>
    </row>
    <row r="34" spans="1:17" ht="21" x14ac:dyDescent="0.55000000000000004">
      <c r="A34" s="3" t="s">
        <v>64</v>
      </c>
      <c r="C34" s="4">
        <v>7000000</v>
      </c>
      <c r="E34" s="4">
        <v>48847617000</v>
      </c>
      <c r="G34" s="4">
        <v>46843612199</v>
      </c>
      <c r="I34" s="4">
        <v>2004004801</v>
      </c>
      <c r="K34" s="4">
        <v>7000000</v>
      </c>
      <c r="M34" s="4">
        <v>48847617000</v>
      </c>
      <c r="O34" s="4">
        <v>44811773990</v>
      </c>
      <c r="Q34" s="4">
        <v>4035843010</v>
      </c>
    </row>
    <row r="35" spans="1:17" ht="21" x14ac:dyDescent="0.55000000000000004">
      <c r="A35" s="3" t="s">
        <v>57</v>
      </c>
      <c r="C35" s="4">
        <v>45631190</v>
      </c>
      <c r="E35" s="4">
        <v>79787684893</v>
      </c>
      <c r="G35" s="4">
        <v>84232932122</v>
      </c>
      <c r="I35" s="4">
        <v>-4445247228</v>
      </c>
      <c r="K35" s="4">
        <v>45631190</v>
      </c>
      <c r="M35" s="4">
        <v>79787684893</v>
      </c>
      <c r="O35" s="4">
        <v>86001959775</v>
      </c>
      <c r="Q35" s="4">
        <v>-6214274881</v>
      </c>
    </row>
    <row r="36" spans="1:17" ht="21" x14ac:dyDescent="0.55000000000000004">
      <c r="A36" s="3" t="s">
        <v>43</v>
      </c>
      <c r="C36" s="4">
        <v>6400000</v>
      </c>
      <c r="E36" s="4">
        <v>49432118400</v>
      </c>
      <c r="G36" s="4">
        <v>49559356800</v>
      </c>
      <c r="I36" s="4">
        <v>-127238400</v>
      </c>
      <c r="K36" s="4">
        <v>6400000</v>
      </c>
      <c r="M36" s="4">
        <v>49432118400</v>
      </c>
      <c r="O36" s="4">
        <v>52867555200</v>
      </c>
      <c r="Q36" s="4">
        <v>-3435436800</v>
      </c>
    </row>
    <row r="37" spans="1:17" ht="21" x14ac:dyDescent="0.55000000000000004">
      <c r="A37" s="3" t="s">
        <v>40</v>
      </c>
      <c r="C37" s="4">
        <v>650000</v>
      </c>
      <c r="E37" s="4">
        <v>12502663875</v>
      </c>
      <c r="G37" s="4">
        <v>12761650242</v>
      </c>
      <c r="I37" s="4">
        <v>-258986367</v>
      </c>
      <c r="K37" s="4">
        <v>650000</v>
      </c>
      <c r="M37" s="4">
        <v>12502663875</v>
      </c>
      <c r="O37" s="4">
        <v>12916188674</v>
      </c>
      <c r="Q37" s="4">
        <v>-413524799</v>
      </c>
    </row>
    <row r="38" spans="1:17" ht="21" x14ac:dyDescent="0.55000000000000004">
      <c r="A38" s="3" t="s">
        <v>39</v>
      </c>
      <c r="C38" s="4">
        <v>1350000</v>
      </c>
      <c r="E38" s="4">
        <v>48283990658</v>
      </c>
      <c r="G38" s="4">
        <v>53544503250</v>
      </c>
      <c r="I38" s="4">
        <v>-5260512600</v>
      </c>
      <c r="K38" s="4">
        <v>1350000</v>
      </c>
      <c r="M38" s="4">
        <v>48283990650</v>
      </c>
      <c r="O38" s="4">
        <v>54470460825</v>
      </c>
      <c r="Q38" s="4">
        <v>-6186470175</v>
      </c>
    </row>
    <row r="39" spans="1:17" ht="21" x14ac:dyDescent="0.55000000000000004">
      <c r="A39" s="3" t="s">
        <v>48</v>
      </c>
      <c r="C39" s="4">
        <v>5000000</v>
      </c>
      <c r="E39" s="4">
        <v>70329037500</v>
      </c>
      <c r="G39" s="4">
        <v>67645102500</v>
      </c>
      <c r="I39" s="4">
        <v>2683935000</v>
      </c>
      <c r="K39" s="4">
        <v>5000000</v>
      </c>
      <c r="M39" s="4">
        <v>70329037500</v>
      </c>
      <c r="O39" s="4">
        <v>67446292500</v>
      </c>
      <c r="Q39" s="4">
        <v>2882745000</v>
      </c>
    </row>
    <row r="40" spans="1:17" ht="21" x14ac:dyDescent="0.55000000000000004">
      <c r="A40" s="3" t="s">
        <v>22</v>
      </c>
      <c r="C40" s="4">
        <v>3639777</v>
      </c>
      <c r="E40" s="4">
        <v>123414084348</v>
      </c>
      <c r="G40" s="4">
        <v>123884439991</v>
      </c>
      <c r="I40" s="4">
        <v>-470355642</v>
      </c>
      <c r="K40" s="4">
        <v>3639777</v>
      </c>
      <c r="M40" s="4">
        <v>123414084348</v>
      </c>
      <c r="O40" s="4">
        <v>111836099302</v>
      </c>
      <c r="Q40" s="4">
        <v>11577985046</v>
      </c>
    </row>
    <row r="41" spans="1:17" ht="21" x14ac:dyDescent="0.55000000000000004">
      <c r="A41" s="3" t="s">
        <v>63</v>
      </c>
      <c r="C41" s="4">
        <v>2375286</v>
      </c>
      <c r="E41" s="4">
        <v>69890130229</v>
      </c>
      <c r="G41" s="4">
        <v>67623423303</v>
      </c>
      <c r="I41" s="4">
        <v>2266706926</v>
      </c>
      <c r="K41" s="4">
        <v>2375286</v>
      </c>
      <c r="M41" s="4">
        <v>69890130229</v>
      </c>
      <c r="O41" s="4">
        <v>66159508413</v>
      </c>
      <c r="Q41" s="4">
        <v>3730621816</v>
      </c>
    </row>
    <row r="42" spans="1:17" ht="21" x14ac:dyDescent="0.55000000000000004">
      <c r="A42" s="3" t="s">
        <v>55</v>
      </c>
      <c r="C42" s="4">
        <v>15000000</v>
      </c>
      <c r="E42" s="4">
        <v>156413767500</v>
      </c>
      <c r="G42" s="4">
        <v>148594769141</v>
      </c>
      <c r="I42" s="4">
        <v>7818998359</v>
      </c>
      <c r="K42" s="4">
        <v>15000000</v>
      </c>
      <c r="M42" s="4">
        <v>156413767500</v>
      </c>
      <c r="O42" s="4">
        <v>153316507144</v>
      </c>
      <c r="Q42" s="4">
        <v>3097260356</v>
      </c>
    </row>
    <row r="43" spans="1:17" ht="21" x14ac:dyDescent="0.55000000000000004">
      <c r="A43" s="3" t="s">
        <v>16</v>
      </c>
      <c r="C43" s="4">
        <v>6000000</v>
      </c>
      <c r="E43" s="4">
        <v>19252760400</v>
      </c>
      <c r="G43" s="4">
        <v>17016147900</v>
      </c>
      <c r="I43" s="4">
        <v>2236612500</v>
      </c>
      <c r="K43" s="4">
        <v>6000000</v>
      </c>
      <c r="M43" s="4">
        <v>19252760400</v>
      </c>
      <c r="O43" s="4">
        <v>17624506500</v>
      </c>
      <c r="Q43" s="4">
        <v>1628253900</v>
      </c>
    </row>
    <row r="44" spans="1:17" ht="21" x14ac:dyDescent="0.55000000000000004">
      <c r="A44" s="3" t="s">
        <v>51</v>
      </c>
      <c r="C44" s="4">
        <v>6000000</v>
      </c>
      <c r="E44" s="4">
        <v>65726586000</v>
      </c>
      <c r="G44" s="4">
        <v>58450140000</v>
      </c>
      <c r="I44" s="4">
        <v>7276446000</v>
      </c>
      <c r="K44" s="4">
        <v>6000000</v>
      </c>
      <c r="M44" s="4">
        <v>65726586000</v>
      </c>
      <c r="O44" s="4">
        <v>60239430000</v>
      </c>
      <c r="Q44" s="4">
        <v>5487156000</v>
      </c>
    </row>
    <row r="45" spans="1:17" ht="21" x14ac:dyDescent="0.55000000000000004">
      <c r="A45" s="3" t="s">
        <v>42</v>
      </c>
      <c r="C45" s="4">
        <v>4200000</v>
      </c>
      <c r="E45" s="4">
        <v>51185622600</v>
      </c>
      <c r="G45" s="4">
        <v>54275130000</v>
      </c>
      <c r="I45" s="4">
        <v>-3089507400</v>
      </c>
      <c r="K45" s="4">
        <v>4200000</v>
      </c>
      <c r="M45" s="4">
        <v>51185622600</v>
      </c>
      <c r="O45" s="4">
        <v>59827893300</v>
      </c>
      <c r="Q45" s="4">
        <v>-8642270700</v>
      </c>
    </row>
    <row r="46" spans="1:17" ht="21" x14ac:dyDescent="0.55000000000000004">
      <c r="A46" s="3" t="s">
        <v>33</v>
      </c>
      <c r="C46" s="4">
        <v>840000</v>
      </c>
      <c r="E46" s="4">
        <v>76402683000</v>
      </c>
      <c r="G46" s="4">
        <v>89180897564</v>
      </c>
      <c r="I46" s="4">
        <v>-12778214564</v>
      </c>
      <c r="K46" s="4">
        <v>840000</v>
      </c>
      <c r="M46" s="4">
        <v>76402683000</v>
      </c>
      <c r="O46" s="4">
        <v>94649981738</v>
      </c>
      <c r="Q46" s="4">
        <v>-18247298738</v>
      </c>
    </row>
    <row r="47" spans="1:17" ht="21" x14ac:dyDescent="0.55000000000000004">
      <c r="A47" s="3" t="s">
        <v>49</v>
      </c>
      <c r="C47" s="4">
        <v>500000</v>
      </c>
      <c r="E47" s="4">
        <v>4547778750</v>
      </c>
      <c r="G47" s="4">
        <v>7013540188</v>
      </c>
      <c r="I47" s="4">
        <v>-2465761438</v>
      </c>
      <c r="K47" s="4">
        <v>500000</v>
      </c>
      <c r="M47" s="4">
        <v>4547778750</v>
      </c>
      <c r="O47" s="4">
        <v>2900769472</v>
      </c>
      <c r="Q47" s="4">
        <v>1647009278</v>
      </c>
    </row>
    <row r="48" spans="1:17" ht="21" x14ac:dyDescent="0.55000000000000004">
      <c r="A48" s="3" t="s">
        <v>31</v>
      </c>
      <c r="C48" s="4">
        <v>1600000</v>
      </c>
      <c r="E48" s="4">
        <v>9049831200</v>
      </c>
      <c r="G48" s="4">
        <v>8104986015</v>
      </c>
      <c r="I48" s="4">
        <v>944845185</v>
      </c>
      <c r="K48" s="4">
        <v>1600000</v>
      </c>
      <c r="M48" s="4">
        <v>9049831200</v>
      </c>
      <c r="O48" s="4">
        <v>9757594801</v>
      </c>
      <c r="Q48" s="4">
        <v>-707763601</v>
      </c>
    </row>
    <row r="49" spans="1:17" ht="21" x14ac:dyDescent="0.55000000000000004">
      <c r="A49" s="3" t="s">
        <v>59</v>
      </c>
      <c r="C49" s="4">
        <v>4000000</v>
      </c>
      <c r="E49" s="4">
        <v>60000858000</v>
      </c>
      <c r="G49" s="4">
        <v>55521421338</v>
      </c>
      <c r="I49" s="4">
        <v>4479436662</v>
      </c>
      <c r="K49" s="4">
        <v>4000000</v>
      </c>
      <c r="M49" s="4">
        <v>60000858000</v>
      </c>
      <c r="O49" s="4">
        <v>64903512597</v>
      </c>
      <c r="Q49" s="4">
        <v>-4902654597</v>
      </c>
    </row>
    <row r="50" spans="1:17" ht="21" x14ac:dyDescent="0.55000000000000004">
      <c r="A50" s="3" t="s">
        <v>118</v>
      </c>
      <c r="C50" s="4">
        <v>0</v>
      </c>
      <c r="E50" s="4">
        <v>0</v>
      </c>
      <c r="G50" s="4">
        <v>0</v>
      </c>
      <c r="I50" s="4">
        <v>0</v>
      </c>
      <c r="K50" s="4">
        <v>0</v>
      </c>
      <c r="M50" s="4">
        <v>0</v>
      </c>
      <c r="O50" s="4">
        <v>0</v>
      </c>
      <c r="Q50" s="4">
        <v>0</v>
      </c>
    </row>
    <row r="51" spans="1:17" ht="21" x14ac:dyDescent="0.55000000000000004">
      <c r="A51" s="3" t="s">
        <v>35</v>
      </c>
      <c r="C51" s="4">
        <v>0</v>
      </c>
      <c r="E51" s="4">
        <v>0</v>
      </c>
      <c r="G51" s="4">
        <v>-305444407</v>
      </c>
      <c r="I51" s="4">
        <v>305444407</v>
      </c>
      <c r="K51" s="4">
        <v>0</v>
      </c>
      <c r="M51" s="4">
        <v>0</v>
      </c>
      <c r="O51" s="4">
        <v>0</v>
      </c>
      <c r="Q51" s="4">
        <v>0</v>
      </c>
    </row>
    <row r="52" spans="1:17" ht="21" x14ac:dyDescent="0.55000000000000004">
      <c r="A52" s="3" t="s">
        <v>38</v>
      </c>
      <c r="C52" s="4">
        <v>0</v>
      </c>
      <c r="E52" s="4">
        <v>0</v>
      </c>
      <c r="G52" s="4">
        <v>-4745197080</v>
      </c>
      <c r="I52" s="4">
        <v>4745197080</v>
      </c>
      <c r="K52" s="4">
        <v>0</v>
      </c>
      <c r="M52" s="4">
        <v>0</v>
      </c>
      <c r="O52" s="4">
        <v>0</v>
      </c>
      <c r="Q52" s="4">
        <v>0</v>
      </c>
    </row>
    <row r="53" spans="1:17" ht="21" x14ac:dyDescent="0.55000000000000004">
      <c r="A53" s="3" t="s">
        <v>19</v>
      </c>
      <c r="C53" s="4">
        <v>0</v>
      </c>
      <c r="E53" s="4">
        <v>0</v>
      </c>
      <c r="G53" s="4">
        <v>1646146800</v>
      </c>
      <c r="I53" s="4">
        <v>-1646146800</v>
      </c>
      <c r="K53" s="4">
        <v>0</v>
      </c>
      <c r="M53" s="4">
        <v>0</v>
      </c>
      <c r="O53" s="4">
        <v>0</v>
      </c>
      <c r="Q53" s="4">
        <v>0</v>
      </c>
    </row>
    <row r="54" spans="1:17" ht="21" x14ac:dyDescent="0.55000000000000004">
      <c r="A54" s="3" t="s">
        <v>44</v>
      </c>
      <c r="C54" s="4">
        <v>0</v>
      </c>
      <c r="E54" s="4">
        <v>0</v>
      </c>
      <c r="G54" s="4">
        <v>-229</v>
      </c>
      <c r="I54" s="4">
        <v>229</v>
      </c>
      <c r="K54" s="4">
        <v>0</v>
      </c>
      <c r="M54" s="4">
        <v>0</v>
      </c>
      <c r="O54" s="4">
        <v>0</v>
      </c>
      <c r="Q54" s="4">
        <v>0</v>
      </c>
    </row>
    <row r="55" spans="1:17" ht="21" x14ac:dyDescent="0.55000000000000004">
      <c r="A55" s="3" t="s">
        <v>50</v>
      </c>
      <c r="C55" s="4">
        <v>0</v>
      </c>
      <c r="E55" s="4">
        <v>0</v>
      </c>
      <c r="G55" s="4">
        <v>-7127935</v>
      </c>
      <c r="I55" s="4">
        <v>7127935</v>
      </c>
      <c r="K55" s="4">
        <v>0</v>
      </c>
      <c r="M55" s="4">
        <v>0</v>
      </c>
      <c r="O55" s="4">
        <v>0</v>
      </c>
      <c r="Q55" s="4">
        <v>0</v>
      </c>
    </row>
    <row r="56" spans="1:17" ht="19.5" thickBot="1" x14ac:dyDescent="0.5">
      <c r="C56" s="15">
        <f>SUM(C8:C55)</f>
        <v>230342432</v>
      </c>
      <c r="E56" s="15">
        <f>SUM(E8:E55)</f>
        <v>1842934822903</v>
      </c>
      <c r="G56" s="15">
        <f>SUM(G8:G55)</f>
        <v>1873782986224</v>
      </c>
      <c r="I56" s="15">
        <f>SUM(I8:I55)</f>
        <v>-30848163320</v>
      </c>
      <c r="K56" s="15">
        <f>SUM(K8:K55)</f>
        <v>230342432</v>
      </c>
      <c r="M56" s="15">
        <f>SUM(M8:M55)</f>
        <v>1842934822903</v>
      </c>
      <c r="O56" s="15">
        <f>SUM(O8:O55)</f>
        <v>1963654387997</v>
      </c>
      <c r="Q56" s="15">
        <f>SUM(Q8:Q55)</f>
        <v>-120719565092</v>
      </c>
    </row>
    <row r="57" spans="1:17" ht="19.5" thickTop="1" x14ac:dyDescent="0.45"/>
    <row r="58" spans="1:17" x14ac:dyDescent="0.45">
      <c r="G58" s="4"/>
      <c r="I58" s="4"/>
      <c r="M58" s="4"/>
      <c r="O58" s="4"/>
      <c r="Q58" s="4"/>
    </row>
    <row r="59" spans="1:17" x14ac:dyDescent="0.45">
      <c r="M59" s="4"/>
    </row>
    <row r="60" spans="1:17" x14ac:dyDescent="0.45">
      <c r="E60" s="4"/>
      <c r="M60" s="4"/>
    </row>
    <row r="61" spans="1:17" x14ac:dyDescent="0.45">
      <c r="E61" s="4"/>
      <c r="M61" s="4"/>
    </row>
    <row r="62" spans="1:17" x14ac:dyDescent="0.45">
      <c r="E62" s="4"/>
    </row>
    <row r="63" spans="1:17" x14ac:dyDescent="0.45">
      <c r="E63" s="4"/>
    </row>
    <row r="64" spans="1:17" x14ac:dyDescent="0.45">
      <c r="E64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6"/>
  <sheetViews>
    <sheetView rightToLeft="1" view="pageBreakPreview" zoomScale="60" zoomScaleNormal="115" workbookViewId="0">
      <selection activeCell="W21" sqref="W21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6" t="s">
        <v>3</v>
      </c>
      <c r="C6" s="7" t="s">
        <v>100</v>
      </c>
      <c r="D6" s="7" t="s">
        <v>100</v>
      </c>
      <c r="E6" s="7" t="s">
        <v>100</v>
      </c>
      <c r="F6" s="7" t="s">
        <v>100</v>
      </c>
      <c r="G6" s="7" t="s">
        <v>100</v>
      </c>
      <c r="H6" s="7" t="s">
        <v>100</v>
      </c>
      <c r="I6" s="7" t="s">
        <v>100</v>
      </c>
      <c r="K6" s="7" t="s">
        <v>101</v>
      </c>
      <c r="L6" s="7" t="s">
        <v>101</v>
      </c>
      <c r="M6" s="7" t="s">
        <v>101</v>
      </c>
      <c r="N6" s="7" t="s">
        <v>101</v>
      </c>
      <c r="O6" s="7" t="s">
        <v>101</v>
      </c>
      <c r="P6" s="7" t="s">
        <v>101</v>
      </c>
      <c r="Q6" s="7" t="s">
        <v>101</v>
      </c>
    </row>
    <row r="7" spans="1:17" ht="60" x14ac:dyDescent="0.45">
      <c r="A7" s="7" t="s">
        <v>3</v>
      </c>
      <c r="C7" s="7" t="s">
        <v>7</v>
      </c>
      <c r="E7" s="7" t="s">
        <v>115</v>
      </c>
      <c r="G7" s="7" t="s">
        <v>116</v>
      </c>
      <c r="I7" s="17" t="s">
        <v>119</v>
      </c>
      <c r="K7" s="7" t="s">
        <v>7</v>
      </c>
      <c r="M7" s="7" t="s">
        <v>115</v>
      </c>
      <c r="O7" s="7" t="s">
        <v>116</v>
      </c>
      <c r="Q7" s="17" t="s">
        <v>119</v>
      </c>
    </row>
    <row r="8" spans="1:17" ht="21" x14ac:dyDescent="0.55000000000000004">
      <c r="A8" s="3" t="s">
        <v>44</v>
      </c>
      <c r="C8" s="4">
        <v>1</v>
      </c>
      <c r="E8" s="4">
        <v>1</v>
      </c>
      <c r="G8" s="4">
        <v>7972</v>
      </c>
      <c r="I8" s="4">
        <v>-7971</v>
      </c>
      <c r="K8" s="4">
        <v>1</v>
      </c>
      <c r="M8" s="4">
        <v>1</v>
      </c>
      <c r="O8" s="4">
        <v>7972</v>
      </c>
      <c r="Q8" s="4">
        <v>-7971</v>
      </c>
    </row>
    <row r="9" spans="1:17" ht="21" x14ac:dyDescent="0.55000000000000004">
      <c r="A9" s="3" t="s">
        <v>19</v>
      </c>
      <c r="C9" s="4">
        <v>3600000</v>
      </c>
      <c r="E9" s="4">
        <v>42005002045</v>
      </c>
      <c r="G9" s="4">
        <v>35606871000</v>
      </c>
      <c r="I9" s="4">
        <v>6398131045</v>
      </c>
      <c r="K9" s="4">
        <v>3600000</v>
      </c>
      <c r="M9" s="4">
        <v>42005002045</v>
      </c>
      <c r="O9" s="4">
        <v>35606871000</v>
      </c>
      <c r="Q9" s="4">
        <v>6398131045</v>
      </c>
    </row>
    <row r="10" spans="1:17" ht="21" x14ac:dyDescent="0.55000000000000004">
      <c r="A10" s="3" t="s">
        <v>37</v>
      </c>
      <c r="C10" s="4">
        <v>62000000</v>
      </c>
      <c r="E10" s="4">
        <v>62056296000</v>
      </c>
      <c r="G10" s="4">
        <v>61631100000</v>
      </c>
      <c r="I10" s="4">
        <v>425196000</v>
      </c>
      <c r="K10" s="4">
        <v>62000000</v>
      </c>
      <c r="M10" s="4">
        <v>62056296000</v>
      </c>
      <c r="O10" s="4">
        <v>61631100000</v>
      </c>
      <c r="Q10" s="4">
        <v>425196000</v>
      </c>
    </row>
    <row r="11" spans="1:17" ht="21" x14ac:dyDescent="0.55000000000000004">
      <c r="A11" s="3" t="s">
        <v>31</v>
      </c>
      <c r="C11" s="4">
        <v>900001</v>
      </c>
      <c r="E11" s="4">
        <v>4780981000</v>
      </c>
      <c r="G11" s="4">
        <v>5488653172</v>
      </c>
      <c r="I11" s="4">
        <v>-707672172</v>
      </c>
      <c r="K11" s="4">
        <v>900001</v>
      </c>
      <c r="M11" s="4">
        <v>4780981000</v>
      </c>
      <c r="O11" s="4">
        <v>5488653172</v>
      </c>
      <c r="Q11" s="4">
        <v>-707672172</v>
      </c>
    </row>
    <row r="12" spans="1:17" ht="21" x14ac:dyDescent="0.55000000000000004">
      <c r="A12" s="3" t="s">
        <v>24</v>
      </c>
      <c r="C12" s="4">
        <v>50000</v>
      </c>
      <c r="E12" s="4">
        <v>3757006668</v>
      </c>
      <c r="G12" s="4">
        <v>3486696649</v>
      </c>
      <c r="I12" s="4">
        <v>270310019</v>
      </c>
      <c r="K12" s="4">
        <v>50000</v>
      </c>
      <c r="M12" s="4">
        <v>3757006668</v>
      </c>
      <c r="O12" s="4">
        <v>3486696649</v>
      </c>
      <c r="Q12" s="4">
        <v>270310019</v>
      </c>
    </row>
    <row r="13" spans="1:17" ht="21" x14ac:dyDescent="0.55000000000000004">
      <c r="A13" s="3" t="s">
        <v>59</v>
      </c>
      <c r="C13" s="4">
        <v>170680</v>
      </c>
      <c r="E13" s="4">
        <v>2339209608</v>
      </c>
      <c r="G13" s="4">
        <v>2769432885</v>
      </c>
      <c r="I13" s="4">
        <v>-430223277</v>
      </c>
      <c r="K13" s="4">
        <v>170680</v>
      </c>
      <c r="M13" s="4">
        <v>2339209608</v>
      </c>
      <c r="O13" s="4">
        <v>2769432885</v>
      </c>
      <c r="Q13" s="4">
        <v>-430223277</v>
      </c>
    </row>
    <row r="14" spans="1:17" ht="21" x14ac:dyDescent="0.55000000000000004">
      <c r="A14" s="3" t="s">
        <v>23</v>
      </c>
      <c r="C14" s="4">
        <v>37707</v>
      </c>
      <c r="E14" s="4">
        <v>2669761366</v>
      </c>
      <c r="G14" s="4">
        <v>3343076960</v>
      </c>
      <c r="I14" s="4">
        <v>-673315594</v>
      </c>
      <c r="K14" s="4">
        <v>37707</v>
      </c>
      <c r="M14" s="4">
        <v>2669761366</v>
      </c>
      <c r="O14" s="4">
        <v>3343076960</v>
      </c>
      <c r="Q14" s="4">
        <v>-673315594</v>
      </c>
    </row>
    <row r="15" spans="1:17" ht="21" x14ac:dyDescent="0.55000000000000004">
      <c r="A15" s="3" t="s">
        <v>66</v>
      </c>
      <c r="C15" s="4">
        <v>62000000</v>
      </c>
      <c r="E15" s="4">
        <v>68679881759</v>
      </c>
      <c r="G15" s="4">
        <v>62056296000</v>
      </c>
      <c r="I15" s="4">
        <v>6623585759</v>
      </c>
      <c r="K15" s="4">
        <v>62000000</v>
      </c>
      <c r="M15" s="4">
        <v>68679881759</v>
      </c>
      <c r="O15" s="4">
        <v>62056296000</v>
      </c>
      <c r="Q15" s="4">
        <v>6623585759</v>
      </c>
    </row>
    <row r="16" spans="1:17" ht="21" x14ac:dyDescent="0.55000000000000004">
      <c r="A16" s="3" t="s">
        <v>38</v>
      </c>
      <c r="C16" s="4">
        <v>3060000</v>
      </c>
      <c r="E16" s="4">
        <v>26817840000</v>
      </c>
      <c r="G16" s="4">
        <v>33398887140</v>
      </c>
      <c r="I16" s="4">
        <v>-6581047140</v>
      </c>
      <c r="K16" s="4">
        <v>3060000</v>
      </c>
      <c r="M16" s="4">
        <v>26817840000</v>
      </c>
      <c r="O16" s="4">
        <v>33398887140</v>
      </c>
      <c r="Q16" s="4">
        <v>-6581047140</v>
      </c>
    </row>
    <row r="17" spans="1:17" ht="21" x14ac:dyDescent="0.55000000000000004">
      <c r="A17" s="3" t="s">
        <v>45</v>
      </c>
      <c r="C17" s="4">
        <v>10774968</v>
      </c>
      <c r="E17" s="4">
        <v>96433642871</v>
      </c>
      <c r="G17" s="4">
        <v>98111449573</v>
      </c>
      <c r="I17" s="4">
        <v>-1677806702</v>
      </c>
      <c r="K17" s="4">
        <v>10774968</v>
      </c>
      <c r="M17" s="4">
        <v>96433642871</v>
      </c>
      <c r="O17" s="4">
        <v>98111449573</v>
      </c>
      <c r="Q17" s="4">
        <v>-1677806702</v>
      </c>
    </row>
    <row r="18" spans="1:17" ht="21" x14ac:dyDescent="0.55000000000000004">
      <c r="A18" s="3" t="s">
        <v>40</v>
      </c>
      <c r="C18" s="4">
        <v>56652</v>
      </c>
      <c r="E18" s="4">
        <v>1104200033</v>
      </c>
      <c r="G18" s="4">
        <v>1125735263</v>
      </c>
      <c r="I18" s="4">
        <v>-21535230</v>
      </c>
      <c r="K18" s="4">
        <v>56652</v>
      </c>
      <c r="M18" s="4">
        <v>1104200033</v>
      </c>
      <c r="O18" s="4">
        <v>1125735263</v>
      </c>
      <c r="Q18" s="4">
        <v>-21535230</v>
      </c>
    </row>
    <row r="19" spans="1:17" ht="21" x14ac:dyDescent="0.55000000000000004">
      <c r="A19" s="3" t="s">
        <v>50</v>
      </c>
      <c r="C19" s="4">
        <v>6460</v>
      </c>
      <c r="E19" s="4">
        <v>126116903</v>
      </c>
      <c r="G19" s="4">
        <v>138320467</v>
      </c>
      <c r="I19" s="4">
        <v>-12203564</v>
      </c>
      <c r="K19" s="4">
        <v>6460</v>
      </c>
      <c r="M19" s="4">
        <v>126116903</v>
      </c>
      <c r="O19" s="4">
        <v>138320467</v>
      </c>
      <c r="Q19" s="4">
        <v>-12203564</v>
      </c>
    </row>
    <row r="20" spans="1:17" ht="21" x14ac:dyDescent="0.55000000000000004">
      <c r="A20" s="3" t="s">
        <v>64</v>
      </c>
      <c r="C20" s="4">
        <v>300000</v>
      </c>
      <c r="E20" s="4">
        <v>2123290810</v>
      </c>
      <c r="G20" s="4">
        <v>1920504601</v>
      </c>
      <c r="I20" s="4">
        <v>202786209</v>
      </c>
      <c r="K20" s="4">
        <v>500000</v>
      </c>
      <c r="M20" s="4">
        <v>3431460639</v>
      </c>
      <c r="O20" s="4">
        <v>3200841010</v>
      </c>
      <c r="Q20" s="4">
        <v>230619629</v>
      </c>
    </row>
    <row r="21" spans="1:17" ht="21" x14ac:dyDescent="0.55000000000000004">
      <c r="A21" s="3" t="s">
        <v>33</v>
      </c>
      <c r="C21" s="4">
        <v>100000</v>
      </c>
      <c r="E21" s="4">
        <v>10178799340</v>
      </c>
      <c r="G21" s="4">
        <v>11267854936</v>
      </c>
      <c r="I21" s="4">
        <v>-1089055596</v>
      </c>
      <c r="K21" s="4">
        <v>110000</v>
      </c>
      <c r="M21" s="4">
        <v>11312065539</v>
      </c>
      <c r="O21" s="4">
        <v>12394640429</v>
      </c>
      <c r="Q21" s="4">
        <v>-1082574890</v>
      </c>
    </row>
    <row r="22" spans="1:17" ht="21" x14ac:dyDescent="0.55000000000000004">
      <c r="A22" s="3" t="s">
        <v>21</v>
      </c>
      <c r="C22" s="4">
        <v>2</v>
      </c>
      <c r="E22" s="4">
        <v>2</v>
      </c>
      <c r="G22" s="4">
        <v>12915</v>
      </c>
      <c r="I22" s="4">
        <v>-12913</v>
      </c>
      <c r="K22" s="4">
        <v>2</v>
      </c>
      <c r="M22" s="4">
        <v>2</v>
      </c>
      <c r="O22" s="4">
        <v>12915</v>
      </c>
      <c r="Q22" s="4">
        <v>-12913</v>
      </c>
    </row>
    <row r="23" spans="1:17" ht="21" x14ac:dyDescent="0.55000000000000004">
      <c r="A23" s="3" t="s">
        <v>35</v>
      </c>
      <c r="C23" s="4">
        <v>4727272</v>
      </c>
      <c r="E23" s="4">
        <v>12281452656</v>
      </c>
      <c r="G23" s="4">
        <v>5380520717</v>
      </c>
      <c r="I23" s="4">
        <v>6900931939</v>
      </c>
      <c r="K23" s="4">
        <v>4727272</v>
      </c>
      <c r="M23" s="4">
        <v>12281452656</v>
      </c>
      <c r="O23" s="4">
        <v>5380520717</v>
      </c>
      <c r="Q23" s="4">
        <v>6900931939</v>
      </c>
    </row>
    <row r="24" spans="1:17" ht="21" x14ac:dyDescent="0.55000000000000004">
      <c r="A24" s="3" t="s">
        <v>55</v>
      </c>
      <c r="C24" s="4">
        <v>1</v>
      </c>
      <c r="E24" s="4">
        <v>1</v>
      </c>
      <c r="G24" s="4">
        <v>10059</v>
      </c>
      <c r="I24" s="4">
        <v>-10058</v>
      </c>
      <c r="K24" s="4">
        <v>200001</v>
      </c>
      <c r="M24" s="4">
        <v>2048604848</v>
      </c>
      <c r="O24" s="4">
        <v>2011967253</v>
      </c>
      <c r="Q24" s="4">
        <v>36637595</v>
      </c>
    </row>
    <row r="25" spans="1:17" ht="21" x14ac:dyDescent="0.55000000000000004">
      <c r="A25" s="3" t="s">
        <v>49</v>
      </c>
      <c r="C25" s="4">
        <v>300000</v>
      </c>
      <c r="E25" s="4">
        <v>2942294655</v>
      </c>
      <c r="G25" s="4">
        <v>1740461732</v>
      </c>
      <c r="I25" s="4">
        <v>1201832923</v>
      </c>
      <c r="K25" s="4">
        <v>300000</v>
      </c>
      <c r="M25" s="4">
        <v>2942294655</v>
      </c>
      <c r="O25" s="4">
        <v>1740461732</v>
      </c>
      <c r="Q25" s="4">
        <v>1201832923</v>
      </c>
    </row>
    <row r="26" spans="1:17" ht="21" x14ac:dyDescent="0.55000000000000004">
      <c r="A26" s="3" t="s">
        <v>58</v>
      </c>
      <c r="C26" s="4">
        <v>0</v>
      </c>
      <c r="E26" s="4">
        <v>0</v>
      </c>
      <c r="G26" s="4">
        <v>0</v>
      </c>
      <c r="I26" s="4">
        <v>0</v>
      </c>
      <c r="K26" s="4">
        <v>800000</v>
      </c>
      <c r="M26" s="4">
        <v>24605188370</v>
      </c>
      <c r="O26" s="4">
        <v>25471537212</v>
      </c>
      <c r="Q26" s="4">
        <v>-866348842</v>
      </c>
    </row>
    <row r="27" spans="1:17" ht="21" x14ac:dyDescent="0.55000000000000004">
      <c r="A27" s="3" t="s">
        <v>120</v>
      </c>
      <c r="C27" s="4">
        <v>0</v>
      </c>
      <c r="E27" s="4">
        <v>0</v>
      </c>
      <c r="G27" s="4">
        <v>0</v>
      </c>
      <c r="I27" s="4">
        <v>0</v>
      </c>
      <c r="K27" s="4">
        <v>2895286</v>
      </c>
      <c r="M27" s="4">
        <v>21210865236</v>
      </c>
      <c r="O27" s="4">
        <v>8792470392</v>
      </c>
      <c r="Q27" s="4">
        <v>12418394844</v>
      </c>
    </row>
    <row r="28" spans="1:17" ht="19.5" thickBot="1" x14ac:dyDescent="0.5">
      <c r="C28" s="15">
        <f>SUM(C8:C27)</f>
        <v>148083744</v>
      </c>
      <c r="E28" s="15">
        <f>SUM(E8:E27)</f>
        <v>338295775718</v>
      </c>
      <c r="G28" s="15">
        <f>SUM(G8:G27)</f>
        <v>327465892041</v>
      </c>
      <c r="I28" s="15">
        <f>SUM(I8:I27)</f>
        <v>10829883677</v>
      </c>
      <c r="K28" s="15">
        <f>SUM(K8:K27)</f>
        <v>152189030</v>
      </c>
      <c r="M28" s="15">
        <f>SUM(M8:M27)</f>
        <v>388601870199</v>
      </c>
      <c r="O28" s="15">
        <f>SUM(O8:O27)</f>
        <v>366148978741</v>
      </c>
      <c r="Q28" s="15">
        <f>SUM(Q8:Q27)</f>
        <v>22452891458</v>
      </c>
    </row>
    <row r="29" spans="1:17" ht="19.5" thickTop="1" x14ac:dyDescent="0.45"/>
    <row r="30" spans="1:17" x14ac:dyDescent="0.45">
      <c r="E30" s="4"/>
      <c r="Q30" s="4"/>
    </row>
    <row r="31" spans="1:17" x14ac:dyDescent="0.45">
      <c r="M31" s="4"/>
      <c r="Q31" s="4"/>
    </row>
    <row r="32" spans="1:17" x14ac:dyDescent="0.45">
      <c r="M32" s="4"/>
      <c r="Q32" s="4"/>
    </row>
    <row r="33" spans="13:17" x14ac:dyDescent="0.45">
      <c r="M33" s="4"/>
      <c r="Q33" s="4"/>
    </row>
    <row r="34" spans="13:17" x14ac:dyDescent="0.45">
      <c r="M34" s="4"/>
      <c r="Q34" s="4"/>
    </row>
    <row r="35" spans="13:17" x14ac:dyDescent="0.45">
      <c r="M35" s="4"/>
    </row>
    <row r="36" spans="13:17" x14ac:dyDescent="0.45">
      <c r="M36" s="4"/>
    </row>
  </sheetData>
  <mergeCells count="12">
    <mergeCell ref="A4:Q4"/>
    <mergeCell ref="A3:Q3"/>
    <mergeCell ref="A2:Q2"/>
    <mergeCell ref="K7"/>
    <mergeCell ref="M7"/>
    <mergeCell ref="O7"/>
    <mergeCell ref="K6:Q6"/>
    <mergeCell ref="A6:A7"/>
    <mergeCell ref="C7"/>
    <mergeCell ref="E7"/>
    <mergeCell ref="G7"/>
    <mergeCell ref="C6:I6"/>
  </mergeCells>
  <pageMargins left="0.7" right="0.7" top="0.75" bottom="0.75" header="0.3" footer="0.3"/>
  <pageSetup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0"/>
  <sheetViews>
    <sheetView rightToLeft="1" view="pageBreakPreview" zoomScale="60" zoomScaleNormal="55" workbookViewId="0">
      <selection activeCell="I20" sqref="I20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6" t="s">
        <v>3</v>
      </c>
      <c r="C6" s="7" t="s">
        <v>100</v>
      </c>
      <c r="D6" s="7" t="s">
        <v>100</v>
      </c>
      <c r="E6" s="7" t="s">
        <v>100</v>
      </c>
      <c r="F6" s="7" t="s">
        <v>100</v>
      </c>
      <c r="G6" s="7" t="s">
        <v>100</v>
      </c>
      <c r="H6" s="7" t="s">
        <v>100</v>
      </c>
      <c r="I6" s="7" t="s">
        <v>100</v>
      </c>
      <c r="J6" s="7" t="s">
        <v>100</v>
      </c>
      <c r="K6" s="7" t="s">
        <v>100</v>
      </c>
      <c r="M6" s="7" t="s">
        <v>101</v>
      </c>
      <c r="N6" s="7" t="s">
        <v>101</v>
      </c>
      <c r="O6" s="7" t="s">
        <v>101</v>
      </c>
      <c r="P6" s="7" t="s">
        <v>101</v>
      </c>
      <c r="Q6" s="7" t="s">
        <v>101</v>
      </c>
      <c r="R6" s="7" t="s">
        <v>101</v>
      </c>
      <c r="S6" s="7" t="s">
        <v>101</v>
      </c>
      <c r="T6" s="7" t="s">
        <v>101</v>
      </c>
      <c r="U6" s="7" t="s">
        <v>101</v>
      </c>
    </row>
    <row r="7" spans="1:21" ht="30" x14ac:dyDescent="0.45">
      <c r="A7" s="7" t="s">
        <v>3</v>
      </c>
      <c r="C7" s="7" t="s">
        <v>121</v>
      </c>
      <c r="E7" s="7" t="s">
        <v>122</v>
      </c>
      <c r="G7" s="7" t="s">
        <v>123</v>
      </c>
      <c r="I7" s="7" t="s">
        <v>76</v>
      </c>
      <c r="K7" s="7" t="s">
        <v>124</v>
      </c>
      <c r="M7" s="7" t="s">
        <v>121</v>
      </c>
      <c r="O7" s="7" t="s">
        <v>122</v>
      </c>
      <c r="Q7" s="7" t="s">
        <v>123</v>
      </c>
      <c r="S7" s="7" t="s">
        <v>76</v>
      </c>
      <c r="U7" s="7" t="s">
        <v>124</v>
      </c>
    </row>
    <row r="8" spans="1:21" ht="21" x14ac:dyDescent="0.55000000000000004">
      <c r="A8" s="3" t="s">
        <v>44</v>
      </c>
      <c r="C8" s="4">
        <v>0</v>
      </c>
      <c r="E8" s="4">
        <v>229</v>
      </c>
      <c r="G8" s="4">
        <v>-7971</v>
      </c>
      <c r="I8" s="4">
        <v>-7742</v>
      </c>
      <c r="K8" s="11">
        <v>0</v>
      </c>
      <c r="M8" s="4">
        <v>0</v>
      </c>
      <c r="O8" s="4">
        <v>0</v>
      </c>
      <c r="Q8" s="4">
        <v>-7971</v>
      </c>
      <c r="S8" s="4">
        <v>-7971</v>
      </c>
      <c r="U8" s="11">
        <v>0</v>
      </c>
    </row>
    <row r="9" spans="1:21" ht="21" x14ac:dyDescent="0.55000000000000004">
      <c r="A9" s="3" t="s">
        <v>19</v>
      </c>
      <c r="C9" s="4">
        <v>0</v>
      </c>
      <c r="E9" s="4">
        <v>-1646146800</v>
      </c>
      <c r="G9" s="4">
        <v>6398131045</v>
      </c>
      <c r="I9" s="4">
        <v>4751984245</v>
      </c>
      <c r="K9" s="11">
        <v>-0.26150000000000001</v>
      </c>
      <c r="M9" s="4">
        <v>0</v>
      </c>
      <c r="O9" s="4">
        <v>0</v>
      </c>
      <c r="Q9" s="4">
        <v>6398131045</v>
      </c>
      <c r="S9" s="4">
        <v>6398131045</v>
      </c>
      <c r="U9" s="11">
        <v>-7.3400000000000007E-2</v>
      </c>
    </row>
    <row r="10" spans="1:21" ht="21" x14ac:dyDescent="0.55000000000000004">
      <c r="A10" s="3" t="s">
        <v>37</v>
      </c>
      <c r="C10" s="4">
        <v>0</v>
      </c>
      <c r="E10" s="4">
        <v>0</v>
      </c>
      <c r="G10" s="4">
        <v>425196000</v>
      </c>
      <c r="I10" s="4">
        <v>425196000</v>
      </c>
      <c r="K10" s="11">
        <v>-2.3400000000000001E-2</v>
      </c>
      <c r="M10" s="4">
        <v>0</v>
      </c>
      <c r="O10" s="4">
        <v>0</v>
      </c>
      <c r="Q10" s="4">
        <v>425196000</v>
      </c>
      <c r="S10" s="4">
        <v>425196000</v>
      </c>
      <c r="U10" s="11">
        <v>-4.8999999999999998E-3</v>
      </c>
    </row>
    <row r="11" spans="1:21" ht="21" x14ac:dyDescent="0.55000000000000004">
      <c r="A11" s="3" t="s">
        <v>31</v>
      </c>
      <c r="C11" s="4">
        <v>0</v>
      </c>
      <c r="E11" s="4">
        <v>944845185</v>
      </c>
      <c r="G11" s="4">
        <v>-707672172</v>
      </c>
      <c r="I11" s="4">
        <v>237173013</v>
      </c>
      <c r="K11" s="11">
        <v>-1.3100000000000001E-2</v>
      </c>
      <c r="M11" s="4">
        <v>0</v>
      </c>
      <c r="O11" s="4">
        <v>-707763601</v>
      </c>
      <c r="Q11" s="4">
        <v>-707672172</v>
      </c>
      <c r="S11" s="4">
        <v>-1415435773</v>
      </c>
      <c r="U11" s="11">
        <v>1.6199999999999999E-2</v>
      </c>
    </row>
    <row r="12" spans="1:21" ht="21" x14ac:dyDescent="0.55000000000000004">
      <c r="A12" s="3" t="s">
        <v>24</v>
      </c>
      <c r="C12" s="4">
        <v>0</v>
      </c>
      <c r="E12" s="4">
        <v>-189076589</v>
      </c>
      <c r="G12" s="4">
        <v>270310019</v>
      </c>
      <c r="I12" s="4">
        <v>81233430</v>
      </c>
      <c r="K12" s="11">
        <v>-4.4999999999999997E-3</v>
      </c>
      <c r="M12" s="4">
        <v>0</v>
      </c>
      <c r="O12" s="4">
        <v>807881007</v>
      </c>
      <c r="Q12" s="4">
        <v>270310019</v>
      </c>
      <c r="S12" s="4">
        <v>1078191026</v>
      </c>
      <c r="U12" s="11">
        <v>-1.24E-2</v>
      </c>
    </row>
    <row r="13" spans="1:21" ht="21" x14ac:dyDescent="0.55000000000000004">
      <c r="A13" s="3" t="s">
        <v>59</v>
      </c>
      <c r="C13" s="4">
        <v>0</v>
      </c>
      <c r="E13" s="4">
        <v>4479436662</v>
      </c>
      <c r="G13" s="4">
        <v>-430223277</v>
      </c>
      <c r="I13" s="4">
        <v>4049213385</v>
      </c>
      <c r="K13" s="11">
        <v>-0.2228</v>
      </c>
      <c r="M13" s="4">
        <v>0</v>
      </c>
      <c r="O13" s="4">
        <v>-4902654597</v>
      </c>
      <c r="Q13" s="4">
        <v>-430223277</v>
      </c>
      <c r="S13" s="4">
        <v>-5332877874</v>
      </c>
      <c r="U13" s="11">
        <v>6.1199999999999997E-2</v>
      </c>
    </row>
    <row r="14" spans="1:21" ht="21" x14ac:dyDescent="0.55000000000000004">
      <c r="A14" s="3" t="s">
        <v>23</v>
      </c>
      <c r="C14" s="4">
        <v>0</v>
      </c>
      <c r="E14" s="4">
        <v>-627234238</v>
      </c>
      <c r="G14" s="4">
        <v>-673315594</v>
      </c>
      <c r="I14" s="4">
        <v>-1300549832</v>
      </c>
      <c r="K14" s="11">
        <v>7.1599999999999997E-2</v>
      </c>
      <c r="M14" s="4">
        <v>0</v>
      </c>
      <c r="O14" s="4">
        <v>-5768472150</v>
      </c>
      <c r="Q14" s="4">
        <v>-673315594</v>
      </c>
      <c r="S14" s="4">
        <v>-6441787744</v>
      </c>
      <c r="U14" s="11">
        <v>7.3899999999999993E-2</v>
      </c>
    </row>
    <row r="15" spans="1:21" ht="21" x14ac:dyDescent="0.55000000000000004">
      <c r="A15" s="3" t="s">
        <v>66</v>
      </c>
      <c r="C15" s="4">
        <v>0</v>
      </c>
      <c r="E15" s="4">
        <v>0</v>
      </c>
      <c r="G15" s="4">
        <v>6623585759</v>
      </c>
      <c r="I15" s="4">
        <v>6623585759</v>
      </c>
      <c r="K15" s="11">
        <v>-0.36449999999999999</v>
      </c>
      <c r="M15" s="4">
        <v>0</v>
      </c>
      <c r="O15" s="4">
        <v>0</v>
      </c>
      <c r="Q15" s="4">
        <v>6623585759</v>
      </c>
      <c r="S15" s="4">
        <v>6623585759</v>
      </c>
      <c r="U15" s="11">
        <v>-7.5999999999999998E-2</v>
      </c>
    </row>
    <row r="16" spans="1:21" ht="21" x14ac:dyDescent="0.55000000000000004">
      <c r="A16" s="3" t="s">
        <v>38</v>
      </c>
      <c r="C16" s="4">
        <v>0</v>
      </c>
      <c r="E16" s="4">
        <v>4745197080</v>
      </c>
      <c r="G16" s="4">
        <v>-6581047140</v>
      </c>
      <c r="I16" s="4">
        <v>-1835850060</v>
      </c>
      <c r="K16" s="11">
        <v>0.10100000000000001</v>
      </c>
      <c r="M16" s="4">
        <v>0</v>
      </c>
      <c r="O16" s="4">
        <v>0</v>
      </c>
      <c r="Q16" s="4">
        <v>-6581047140</v>
      </c>
      <c r="S16" s="4">
        <v>-6581047140</v>
      </c>
      <c r="U16" s="11">
        <v>7.5499999999999998E-2</v>
      </c>
    </row>
    <row r="17" spans="1:21" ht="21" x14ac:dyDescent="0.55000000000000004">
      <c r="A17" s="3" t="s">
        <v>45</v>
      </c>
      <c r="C17" s="4">
        <v>0</v>
      </c>
      <c r="E17" s="4">
        <v>980966034</v>
      </c>
      <c r="G17" s="4">
        <v>-1677806702</v>
      </c>
      <c r="I17" s="4">
        <v>-696840668</v>
      </c>
      <c r="K17" s="11">
        <v>3.8300000000000001E-2</v>
      </c>
      <c r="M17" s="4">
        <v>0</v>
      </c>
      <c r="O17" s="4">
        <v>-739605855</v>
      </c>
      <c r="Q17" s="4">
        <v>-1677806702</v>
      </c>
      <c r="S17" s="4">
        <v>-2417412557</v>
      </c>
      <c r="U17" s="11">
        <v>2.7699999999999999E-2</v>
      </c>
    </row>
    <row r="18" spans="1:21" ht="21" x14ac:dyDescent="0.55000000000000004">
      <c r="A18" s="3" t="s">
        <v>40</v>
      </c>
      <c r="C18" s="4">
        <v>0</v>
      </c>
      <c r="E18" s="4">
        <v>-258986367</v>
      </c>
      <c r="G18" s="4">
        <v>-21535230</v>
      </c>
      <c r="I18" s="4">
        <v>-280521597</v>
      </c>
      <c r="K18" s="11">
        <v>1.54E-2</v>
      </c>
      <c r="M18" s="4">
        <v>0</v>
      </c>
      <c r="O18" s="4">
        <v>-413524799</v>
      </c>
      <c r="Q18" s="4">
        <v>-21535230</v>
      </c>
      <c r="S18" s="4">
        <v>-435060029</v>
      </c>
      <c r="U18" s="11">
        <v>5.0000000000000001E-3</v>
      </c>
    </row>
    <row r="19" spans="1:21" ht="21" x14ac:dyDescent="0.55000000000000004">
      <c r="A19" s="3" t="s">
        <v>50</v>
      </c>
      <c r="C19" s="4">
        <v>0</v>
      </c>
      <c r="E19" s="4">
        <v>7127935</v>
      </c>
      <c r="G19" s="4">
        <v>-12203564</v>
      </c>
      <c r="I19" s="4">
        <v>-5075629</v>
      </c>
      <c r="K19" s="11">
        <v>2.9999999999999997E-4</v>
      </c>
      <c r="M19" s="4">
        <v>0</v>
      </c>
      <c r="O19" s="4">
        <v>0</v>
      </c>
      <c r="Q19" s="4">
        <v>-12203564</v>
      </c>
      <c r="S19" s="4">
        <v>-12203564</v>
      </c>
      <c r="U19" s="11">
        <v>1E-4</v>
      </c>
    </row>
    <row r="20" spans="1:21" ht="21" x14ac:dyDescent="0.55000000000000004">
      <c r="A20" s="3" t="s">
        <v>64</v>
      </c>
      <c r="C20" s="4">
        <v>0</v>
      </c>
      <c r="E20" s="4">
        <v>2004004801</v>
      </c>
      <c r="G20" s="4">
        <v>202786209</v>
      </c>
      <c r="I20" s="4">
        <v>2206791010</v>
      </c>
      <c r="K20" s="11">
        <v>-0.12139999999999999</v>
      </c>
      <c r="M20" s="4">
        <v>0</v>
      </c>
      <c r="O20" s="4">
        <v>4035843010</v>
      </c>
      <c r="Q20" s="4">
        <v>230619629</v>
      </c>
      <c r="S20" s="4">
        <v>4266462639</v>
      </c>
      <c r="U20" s="11">
        <v>-4.8899999999999999E-2</v>
      </c>
    </row>
    <row r="21" spans="1:21" ht="21" x14ac:dyDescent="0.55000000000000004">
      <c r="A21" s="3" t="s">
        <v>33</v>
      </c>
      <c r="C21" s="4">
        <v>0</v>
      </c>
      <c r="E21" s="4">
        <v>-12778214564</v>
      </c>
      <c r="G21" s="4">
        <v>-1089055596</v>
      </c>
      <c r="I21" s="4">
        <v>-13867270160</v>
      </c>
      <c r="K21" s="11">
        <v>0.7631</v>
      </c>
      <c r="M21" s="4">
        <v>0</v>
      </c>
      <c r="O21" s="4">
        <v>-18247298738</v>
      </c>
      <c r="Q21" s="4">
        <v>-1082574890</v>
      </c>
      <c r="S21" s="4">
        <v>-19329873628</v>
      </c>
      <c r="U21" s="11">
        <v>0.22170000000000001</v>
      </c>
    </row>
    <row r="22" spans="1:21" ht="21" x14ac:dyDescent="0.55000000000000004">
      <c r="A22" s="3" t="s">
        <v>21</v>
      </c>
      <c r="C22" s="4">
        <v>0</v>
      </c>
      <c r="E22" s="4">
        <v>-6829121718</v>
      </c>
      <c r="G22" s="4">
        <v>-12913</v>
      </c>
      <c r="I22" s="4">
        <v>-6829134631</v>
      </c>
      <c r="K22" s="11">
        <v>0.37580000000000002</v>
      </c>
      <c r="M22" s="4">
        <v>0</v>
      </c>
      <c r="O22" s="4">
        <v>-17027281259</v>
      </c>
      <c r="Q22" s="4">
        <v>-12913</v>
      </c>
      <c r="S22" s="4">
        <v>-17027294172</v>
      </c>
      <c r="U22" s="11">
        <v>0.1953</v>
      </c>
    </row>
    <row r="23" spans="1:21" ht="21" x14ac:dyDescent="0.55000000000000004">
      <c r="A23" s="3" t="s">
        <v>35</v>
      </c>
      <c r="C23" s="4">
        <v>0</v>
      </c>
      <c r="E23" s="4">
        <v>305444407</v>
      </c>
      <c r="G23" s="4">
        <v>6900931939</v>
      </c>
      <c r="I23" s="4">
        <v>7206376346</v>
      </c>
      <c r="K23" s="11">
        <v>-0.39650000000000002</v>
      </c>
      <c r="M23" s="4">
        <v>0</v>
      </c>
      <c r="O23" s="4">
        <v>0</v>
      </c>
      <c r="Q23" s="4">
        <v>6900931939</v>
      </c>
      <c r="S23" s="4">
        <v>6900931939</v>
      </c>
      <c r="U23" s="11">
        <v>-7.9100000000000004E-2</v>
      </c>
    </row>
    <row r="24" spans="1:21" ht="21" x14ac:dyDescent="0.55000000000000004">
      <c r="A24" s="3" t="s">
        <v>55</v>
      </c>
      <c r="C24" s="4">
        <v>0</v>
      </c>
      <c r="E24" s="4">
        <v>7818998359</v>
      </c>
      <c r="G24" s="4">
        <v>-10058</v>
      </c>
      <c r="I24" s="4">
        <v>7818988301</v>
      </c>
      <c r="K24" s="11">
        <v>-0.43030000000000002</v>
      </c>
      <c r="M24" s="4">
        <v>0</v>
      </c>
      <c r="O24" s="4">
        <v>3097260356</v>
      </c>
      <c r="Q24" s="4">
        <v>36637595</v>
      </c>
      <c r="S24" s="4">
        <v>3133897951</v>
      </c>
      <c r="U24" s="11">
        <v>-3.5900000000000001E-2</v>
      </c>
    </row>
    <row r="25" spans="1:21" ht="21" x14ac:dyDescent="0.55000000000000004">
      <c r="A25" s="3" t="s">
        <v>49</v>
      </c>
      <c r="C25" s="4">
        <v>0</v>
      </c>
      <c r="E25" s="4">
        <v>-2465761438</v>
      </c>
      <c r="G25" s="4">
        <v>1201832923</v>
      </c>
      <c r="I25" s="4">
        <v>-1263928515</v>
      </c>
      <c r="K25" s="11">
        <v>6.9599999999999995E-2</v>
      </c>
      <c r="M25" s="4">
        <v>0</v>
      </c>
      <c r="O25" s="4">
        <v>1647009278</v>
      </c>
      <c r="Q25" s="4">
        <v>1201832923</v>
      </c>
      <c r="S25" s="4">
        <v>2848842201</v>
      </c>
      <c r="U25" s="11">
        <v>-3.27E-2</v>
      </c>
    </row>
    <row r="26" spans="1:21" ht="21" x14ac:dyDescent="0.55000000000000004">
      <c r="A26" s="3" t="s">
        <v>58</v>
      </c>
      <c r="C26" s="4">
        <v>8646696170</v>
      </c>
      <c r="E26" s="4">
        <v>-6282079514</v>
      </c>
      <c r="G26" s="4">
        <v>0</v>
      </c>
      <c r="I26" s="4">
        <f>C26+E26+G26</f>
        <v>2364616656</v>
      </c>
      <c r="K26" s="11">
        <v>0.34570000000000001</v>
      </c>
      <c r="M26" s="4">
        <v>8646696170</v>
      </c>
      <c r="O26" s="4">
        <v>-17628781260</v>
      </c>
      <c r="Q26" s="4">
        <v>-866348842</v>
      </c>
      <c r="S26" s="4">
        <v>-9848433932</v>
      </c>
      <c r="U26" s="11">
        <v>0.113</v>
      </c>
    </row>
    <row r="27" spans="1:21" ht="21" x14ac:dyDescent="0.55000000000000004">
      <c r="A27" s="3" t="s">
        <v>120</v>
      </c>
      <c r="C27" s="4">
        <v>0</v>
      </c>
      <c r="E27" s="4">
        <v>0</v>
      </c>
      <c r="G27" s="4">
        <v>0</v>
      </c>
      <c r="I27" s="4">
        <v>0</v>
      </c>
      <c r="K27" s="11">
        <v>0</v>
      </c>
      <c r="M27" s="4">
        <v>0</v>
      </c>
      <c r="O27" s="4">
        <v>0</v>
      </c>
      <c r="Q27" s="4">
        <v>12418394844</v>
      </c>
      <c r="S27" s="4">
        <v>12418394844</v>
      </c>
      <c r="U27" s="11">
        <v>-0.1424</v>
      </c>
    </row>
    <row r="28" spans="1:21" ht="21" x14ac:dyDescent="0.55000000000000004">
      <c r="A28" s="3" t="s">
        <v>29</v>
      </c>
      <c r="C28" s="4">
        <v>126574780</v>
      </c>
      <c r="E28" s="4">
        <v>258772687</v>
      </c>
      <c r="G28" s="4">
        <v>0</v>
      </c>
      <c r="I28" s="4">
        <v>385344791</v>
      </c>
      <c r="K28" s="11">
        <v>-2.12E-2</v>
      </c>
      <c r="M28" s="4">
        <v>126574780</v>
      </c>
      <c r="O28" s="4">
        <v>2250998907</v>
      </c>
      <c r="Q28" s="4">
        <v>0</v>
      </c>
      <c r="S28" s="4">
        <v>2377571011</v>
      </c>
      <c r="U28" s="11">
        <v>-2.7300000000000001E-2</v>
      </c>
    </row>
    <row r="29" spans="1:21" ht="21" x14ac:dyDescent="0.55000000000000004">
      <c r="A29" s="3" t="s">
        <v>36</v>
      </c>
      <c r="C29" s="4">
        <v>0</v>
      </c>
      <c r="E29" s="4">
        <v>-2395591344</v>
      </c>
      <c r="G29" s="4">
        <v>0</v>
      </c>
      <c r="I29" s="4">
        <v>-2395591344</v>
      </c>
      <c r="K29" s="11">
        <v>0.1318</v>
      </c>
      <c r="M29" s="4">
        <v>0</v>
      </c>
      <c r="O29" s="4">
        <v>-5121410029</v>
      </c>
      <c r="Q29" s="4">
        <v>0</v>
      </c>
      <c r="S29" s="4">
        <v>-5121410029</v>
      </c>
      <c r="U29" s="11">
        <v>5.8700000000000002E-2</v>
      </c>
    </row>
    <row r="30" spans="1:21" ht="21" x14ac:dyDescent="0.55000000000000004">
      <c r="A30" s="3" t="s">
        <v>34</v>
      </c>
      <c r="C30" s="4">
        <v>0</v>
      </c>
      <c r="E30" s="4">
        <v>-1133213023</v>
      </c>
      <c r="G30" s="4">
        <v>0</v>
      </c>
      <c r="I30" s="4">
        <v>-1133213023</v>
      </c>
      <c r="K30" s="11">
        <v>6.2399999999999997E-2</v>
      </c>
      <c r="M30" s="4">
        <v>0</v>
      </c>
      <c r="O30" s="4">
        <v>941438512</v>
      </c>
      <c r="Q30" s="4">
        <v>0</v>
      </c>
      <c r="S30" s="4">
        <v>941438512</v>
      </c>
      <c r="U30" s="11">
        <v>-1.0800000000000001E-2</v>
      </c>
    </row>
    <row r="31" spans="1:21" ht="21" x14ac:dyDescent="0.55000000000000004">
      <c r="A31" s="3" t="s">
        <v>60</v>
      </c>
      <c r="C31" s="4">
        <v>0</v>
      </c>
      <c r="E31" s="4">
        <v>-2724146310</v>
      </c>
      <c r="G31" s="4">
        <v>0</v>
      </c>
      <c r="I31" s="4">
        <v>-2724146310</v>
      </c>
      <c r="K31" s="11">
        <v>0.14990000000000001</v>
      </c>
      <c r="M31" s="4">
        <v>0</v>
      </c>
      <c r="O31" s="4">
        <v>-7997814167</v>
      </c>
      <c r="Q31" s="4">
        <v>0</v>
      </c>
      <c r="S31" s="4">
        <v>-7997814167</v>
      </c>
      <c r="U31" s="11">
        <v>9.1700000000000004E-2</v>
      </c>
    </row>
    <row r="32" spans="1:21" ht="21" x14ac:dyDescent="0.55000000000000004">
      <c r="A32" s="3" t="s">
        <v>65</v>
      </c>
      <c r="C32" s="4">
        <v>0</v>
      </c>
      <c r="E32" s="4">
        <v>857661596</v>
      </c>
      <c r="G32" s="4">
        <v>0</v>
      </c>
      <c r="I32" s="4">
        <v>857661596</v>
      </c>
      <c r="K32" s="11">
        <v>-4.7199999999999999E-2</v>
      </c>
      <c r="M32" s="4">
        <v>0</v>
      </c>
      <c r="O32" s="4">
        <v>-10613810417</v>
      </c>
      <c r="Q32" s="4">
        <v>0</v>
      </c>
      <c r="S32" s="4">
        <v>-10613810417</v>
      </c>
      <c r="U32" s="11">
        <v>0.1217</v>
      </c>
    </row>
    <row r="33" spans="1:21" ht="21" x14ac:dyDescent="0.55000000000000004">
      <c r="A33" s="3" t="s">
        <v>56</v>
      </c>
      <c r="C33" s="4">
        <v>0</v>
      </c>
      <c r="E33" s="4">
        <v>-1896249780</v>
      </c>
      <c r="G33" s="4">
        <v>0</v>
      </c>
      <c r="I33" s="4">
        <v>-1896249780</v>
      </c>
      <c r="K33" s="11">
        <v>0.1043</v>
      </c>
      <c r="M33" s="4">
        <v>0</v>
      </c>
      <c r="O33" s="4">
        <v>-4019142960</v>
      </c>
      <c r="Q33" s="4">
        <v>0</v>
      </c>
      <c r="S33" s="4">
        <v>-4019142960</v>
      </c>
      <c r="U33" s="11">
        <v>4.6100000000000002E-2</v>
      </c>
    </row>
    <row r="34" spans="1:21" ht="21" x14ac:dyDescent="0.55000000000000004">
      <c r="A34" s="3" t="s">
        <v>28</v>
      </c>
      <c r="C34" s="4">
        <v>0</v>
      </c>
      <c r="E34" s="4">
        <v>-1851915150</v>
      </c>
      <c r="G34" s="4">
        <v>0</v>
      </c>
      <c r="I34" s="4">
        <v>-1851915150</v>
      </c>
      <c r="K34" s="11">
        <v>0.1019</v>
      </c>
      <c r="M34" s="4">
        <v>0</v>
      </c>
      <c r="O34" s="4">
        <v>-488744563</v>
      </c>
      <c r="Q34" s="4">
        <v>0</v>
      </c>
      <c r="S34" s="4">
        <v>-488744563</v>
      </c>
      <c r="U34" s="11">
        <v>5.5999999999999999E-3</v>
      </c>
    </row>
    <row r="35" spans="1:21" ht="21" x14ac:dyDescent="0.55000000000000004">
      <c r="A35" s="3" t="s">
        <v>27</v>
      </c>
      <c r="C35" s="4">
        <v>0</v>
      </c>
      <c r="E35" s="4">
        <v>20018577</v>
      </c>
      <c r="G35" s="4">
        <v>0</v>
      </c>
      <c r="I35" s="4">
        <v>20018577</v>
      </c>
      <c r="K35" s="11">
        <v>-1.1000000000000001E-3</v>
      </c>
      <c r="M35" s="4">
        <v>0</v>
      </c>
      <c r="O35" s="4">
        <v>40037153</v>
      </c>
      <c r="Q35" s="4">
        <v>0</v>
      </c>
      <c r="S35" s="4">
        <v>40037153</v>
      </c>
      <c r="U35" s="11">
        <v>-5.0000000000000001E-4</v>
      </c>
    </row>
    <row r="36" spans="1:21" ht="21" x14ac:dyDescent="0.55000000000000004">
      <c r="A36" s="3" t="s">
        <v>25</v>
      </c>
      <c r="C36" s="4">
        <v>0</v>
      </c>
      <c r="E36" s="4">
        <v>-1762819111</v>
      </c>
      <c r="G36" s="4">
        <v>0</v>
      </c>
      <c r="I36" s="4">
        <v>-1762819111</v>
      </c>
      <c r="K36" s="11">
        <v>9.7000000000000003E-2</v>
      </c>
      <c r="M36" s="4">
        <v>0</v>
      </c>
      <c r="O36" s="4">
        <v>-884078911</v>
      </c>
      <c r="Q36" s="4">
        <v>0</v>
      </c>
      <c r="S36" s="4">
        <v>-884078911</v>
      </c>
      <c r="U36" s="11">
        <v>1.01E-2</v>
      </c>
    </row>
    <row r="37" spans="1:21" ht="21" x14ac:dyDescent="0.55000000000000004">
      <c r="A37" s="3" t="s">
        <v>54</v>
      </c>
      <c r="C37" s="4">
        <v>0</v>
      </c>
      <c r="E37" s="4">
        <v>1118229356</v>
      </c>
      <c r="G37" s="4">
        <v>0</v>
      </c>
      <c r="I37" s="4">
        <v>1118229356</v>
      </c>
      <c r="K37" s="11">
        <v>-6.1499999999999999E-2</v>
      </c>
      <c r="M37" s="4">
        <v>0</v>
      </c>
      <c r="O37" s="4">
        <v>1251999658</v>
      </c>
      <c r="Q37" s="4">
        <v>0</v>
      </c>
      <c r="S37" s="4">
        <v>1251999658</v>
      </c>
      <c r="U37" s="11">
        <v>-1.44E-2</v>
      </c>
    </row>
    <row r="38" spans="1:21" ht="21" x14ac:dyDescent="0.55000000000000004">
      <c r="A38" s="3" t="s">
        <v>15</v>
      </c>
      <c r="C38" s="4">
        <v>0</v>
      </c>
      <c r="E38" s="4">
        <v>5051261099</v>
      </c>
      <c r="G38" s="4">
        <v>0</v>
      </c>
      <c r="I38" s="4">
        <v>5051261099</v>
      </c>
      <c r="K38" s="11">
        <v>-0.27800000000000002</v>
      </c>
      <c r="M38" s="4">
        <v>0</v>
      </c>
      <c r="O38" s="4">
        <v>7777069461</v>
      </c>
      <c r="Q38" s="4">
        <v>0</v>
      </c>
      <c r="S38" s="4">
        <v>7777069461</v>
      </c>
      <c r="U38" s="11">
        <v>-8.9200000000000002E-2</v>
      </c>
    </row>
    <row r="39" spans="1:21" ht="21" x14ac:dyDescent="0.55000000000000004">
      <c r="A39" s="3" t="s">
        <v>53</v>
      </c>
      <c r="C39" s="4">
        <v>0</v>
      </c>
      <c r="E39" s="4">
        <v>-12067767000</v>
      </c>
      <c r="G39" s="4">
        <v>0</v>
      </c>
      <c r="I39" s="4">
        <v>-12067767000</v>
      </c>
      <c r="K39" s="11">
        <v>0.66410000000000002</v>
      </c>
      <c r="M39" s="4">
        <v>0</v>
      </c>
      <c r="O39" s="4">
        <v>-16670218500</v>
      </c>
      <c r="Q39" s="4">
        <v>0</v>
      </c>
      <c r="S39" s="4">
        <v>-16670218500</v>
      </c>
      <c r="U39" s="11">
        <v>0.19120000000000001</v>
      </c>
    </row>
    <row r="40" spans="1:21" ht="21" x14ac:dyDescent="0.55000000000000004">
      <c r="A40" s="3" t="s">
        <v>32</v>
      </c>
      <c r="C40" s="4">
        <v>0</v>
      </c>
      <c r="E40" s="4">
        <v>-2695863600</v>
      </c>
      <c r="G40" s="4">
        <v>0</v>
      </c>
      <c r="I40" s="4">
        <v>-2695863600</v>
      </c>
      <c r="K40" s="11">
        <v>0.14829999999999999</v>
      </c>
      <c r="M40" s="4">
        <v>0</v>
      </c>
      <c r="O40" s="4">
        <v>-1233417240</v>
      </c>
      <c r="Q40" s="4">
        <v>0</v>
      </c>
      <c r="S40" s="4">
        <v>-1233417240</v>
      </c>
      <c r="U40" s="11">
        <v>1.41E-2</v>
      </c>
    </row>
    <row r="41" spans="1:21" ht="21" x14ac:dyDescent="0.55000000000000004">
      <c r="A41" s="3" t="s">
        <v>41</v>
      </c>
      <c r="C41" s="4">
        <v>0</v>
      </c>
      <c r="E41" s="4">
        <v>166367878</v>
      </c>
      <c r="G41" s="4">
        <v>0</v>
      </c>
      <c r="I41" s="4">
        <v>166367878</v>
      </c>
      <c r="K41" s="11">
        <v>-9.1999999999999998E-3</v>
      </c>
      <c r="M41" s="4">
        <v>0</v>
      </c>
      <c r="O41" s="4">
        <v>-2286294255</v>
      </c>
      <c r="Q41" s="4">
        <v>0</v>
      </c>
      <c r="S41" s="4">
        <v>-2286294255</v>
      </c>
      <c r="U41" s="11">
        <v>2.6200000000000001E-2</v>
      </c>
    </row>
    <row r="42" spans="1:21" ht="21" x14ac:dyDescent="0.55000000000000004">
      <c r="A42" s="3" t="s">
        <v>52</v>
      </c>
      <c r="C42" s="4">
        <v>0</v>
      </c>
      <c r="E42" s="4">
        <v>-317025209</v>
      </c>
      <c r="G42" s="4">
        <v>0</v>
      </c>
      <c r="I42" s="4">
        <v>-317025209</v>
      </c>
      <c r="K42" s="11">
        <v>1.7399999999999999E-2</v>
      </c>
      <c r="M42" s="4">
        <v>0</v>
      </c>
      <c r="O42" s="4">
        <v>-381637966</v>
      </c>
      <c r="Q42" s="4">
        <v>0</v>
      </c>
      <c r="S42" s="4">
        <v>-381637966</v>
      </c>
      <c r="U42" s="11">
        <v>4.4000000000000003E-3</v>
      </c>
    </row>
    <row r="43" spans="1:21" ht="21" x14ac:dyDescent="0.55000000000000004">
      <c r="A43" s="3" t="s">
        <v>62</v>
      </c>
      <c r="C43" s="4">
        <v>0</v>
      </c>
      <c r="E43" s="4">
        <v>-3190900500</v>
      </c>
      <c r="G43" s="4">
        <v>0</v>
      </c>
      <c r="I43" s="4">
        <v>-3190900500</v>
      </c>
      <c r="K43" s="11">
        <v>0.17560000000000001</v>
      </c>
      <c r="M43" s="4">
        <v>0</v>
      </c>
      <c r="O43" s="4">
        <v>-2763459000</v>
      </c>
      <c r="Q43" s="4">
        <v>0</v>
      </c>
      <c r="S43" s="4">
        <v>-2763459000</v>
      </c>
      <c r="U43" s="11">
        <v>3.1699999999999999E-2</v>
      </c>
    </row>
    <row r="44" spans="1:21" ht="21" x14ac:dyDescent="0.55000000000000004">
      <c r="A44" s="3" t="s">
        <v>61</v>
      </c>
      <c r="C44" s="4">
        <v>0</v>
      </c>
      <c r="E44" s="4">
        <v>-671977800</v>
      </c>
      <c r="G44" s="4">
        <v>0</v>
      </c>
      <c r="I44" s="4">
        <v>-671977800</v>
      </c>
      <c r="K44" s="11">
        <v>3.6999999999999998E-2</v>
      </c>
      <c r="M44" s="4">
        <v>0</v>
      </c>
      <c r="O44" s="4">
        <v>-775359000</v>
      </c>
      <c r="Q44" s="4">
        <v>0</v>
      </c>
      <c r="S44" s="4">
        <v>-775359000</v>
      </c>
      <c r="U44" s="11">
        <v>8.8999999999999999E-3</v>
      </c>
    </row>
    <row r="45" spans="1:21" ht="21" x14ac:dyDescent="0.55000000000000004">
      <c r="A45" s="3" t="s">
        <v>30</v>
      </c>
      <c r="C45" s="4">
        <v>0</v>
      </c>
      <c r="E45" s="4">
        <v>-1428639096</v>
      </c>
      <c r="G45" s="4">
        <v>0</v>
      </c>
      <c r="I45" s="4">
        <v>-1428639096</v>
      </c>
      <c r="K45" s="11">
        <v>7.8600000000000003E-2</v>
      </c>
      <c r="M45" s="4">
        <v>0</v>
      </c>
      <c r="O45" s="4">
        <v>-2350341739</v>
      </c>
      <c r="Q45" s="4">
        <v>0</v>
      </c>
      <c r="S45" s="4">
        <v>-2350341739</v>
      </c>
      <c r="U45" s="11">
        <v>2.7E-2</v>
      </c>
    </row>
    <row r="46" spans="1:21" ht="21" x14ac:dyDescent="0.55000000000000004">
      <c r="A46" s="3" t="s">
        <v>17</v>
      </c>
      <c r="C46" s="4">
        <v>0</v>
      </c>
      <c r="E46" s="4">
        <v>2422547480</v>
      </c>
      <c r="G46" s="4">
        <v>0</v>
      </c>
      <c r="I46" s="4">
        <v>2422547480</v>
      </c>
      <c r="K46" s="11">
        <v>-0.1333</v>
      </c>
      <c r="M46" s="4">
        <v>0</v>
      </c>
      <c r="O46" s="4">
        <v>2405840256</v>
      </c>
      <c r="Q46" s="4">
        <v>0</v>
      </c>
      <c r="S46" s="4">
        <v>2405840256</v>
      </c>
      <c r="U46" s="11">
        <v>-2.76E-2</v>
      </c>
    </row>
    <row r="47" spans="1:21" ht="21" x14ac:dyDescent="0.55000000000000004">
      <c r="A47" s="3" t="s">
        <v>46</v>
      </c>
      <c r="C47" s="4">
        <v>0</v>
      </c>
      <c r="E47" s="4">
        <v>794765610</v>
      </c>
      <c r="G47" s="4">
        <v>0</v>
      </c>
      <c r="I47" s="4">
        <v>794765610</v>
      </c>
      <c r="K47" s="11">
        <v>-4.3700000000000003E-2</v>
      </c>
      <c r="M47" s="4">
        <v>0</v>
      </c>
      <c r="O47" s="4">
        <v>-7734183390</v>
      </c>
      <c r="Q47" s="4">
        <v>0</v>
      </c>
      <c r="S47" s="4">
        <v>-7734183390</v>
      </c>
      <c r="U47" s="11">
        <v>8.8700000000000001E-2</v>
      </c>
    </row>
    <row r="48" spans="1:21" ht="21" x14ac:dyDescent="0.55000000000000004">
      <c r="A48" s="3" t="s">
        <v>47</v>
      </c>
      <c r="C48" s="4">
        <v>0</v>
      </c>
      <c r="E48" s="4">
        <v>-681918300</v>
      </c>
      <c r="G48" s="4">
        <v>0</v>
      </c>
      <c r="I48" s="4">
        <v>-681918300</v>
      </c>
      <c r="K48" s="11">
        <v>3.7499999999999999E-2</v>
      </c>
      <c r="M48" s="4">
        <v>0</v>
      </c>
      <c r="O48" s="4">
        <v>-17047957500</v>
      </c>
      <c r="Q48" s="4">
        <v>0</v>
      </c>
      <c r="S48" s="4">
        <v>-17047957500</v>
      </c>
      <c r="U48" s="11">
        <v>0.19550000000000001</v>
      </c>
    </row>
    <row r="49" spans="1:21" ht="21" x14ac:dyDescent="0.55000000000000004">
      <c r="A49" s="3" t="s">
        <v>57</v>
      </c>
      <c r="C49" s="4">
        <v>0</v>
      </c>
      <c r="E49" s="4">
        <v>-4445247228</v>
      </c>
      <c r="G49" s="4">
        <v>0</v>
      </c>
      <c r="I49" s="4">
        <v>-4445247228</v>
      </c>
      <c r="K49" s="11">
        <v>0.24460000000000001</v>
      </c>
      <c r="M49" s="4">
        <v>0</v>
      </c>
      <c r="O49" s="4">
        <v>-6214274881</v>
      </c>
      <c r="Q49" s="4">
        <v>0</v>
      </c>
      <c r="S49" s="4">
        <v>-6214274881</v>
      </c>
      <c r="U49" s="11">
        <v>7.1300000000000002E-2</v>
      </c>
    </row>
    <row r="50" spans="1:21" ht="21" x14ac:dyDescent="0.55000000000000004">
      <c r="A50" s="3" t="s">
        <v>43</v>
      </c>
      <c r="C50" s="4">
        <v>0</v>
      </c>
      <c r="E50" s="4">
        <v>-127238400</v>
      </c>
      <c r="G50" s="4">
        <v>0</v>
      </c>
      <c r="I50" s="4">
        <v>-127238400</v>
      </c>
      <c r="K50" s="11">
        <v>7.0000000000000001E-3</v>
      </c>
      <c r="M50" s="4">
        <v>0</v>
      </c>
      <c r="O50" s="4">
        <v>-3435436800</v>
      </c>
      <c r="Q50" s="4">
        <v>0</v>
      </c>
      <c r="S50" s="4">
        <v>-3435436800</v>
      </c>
      <c r="U50" s="11">
        <v>3.9399999999999998E-2</v>
      </c>
    </row>
    <row r="51" spans="1:21" ht="21" x14ac:dyDescent="0.55000000000000004">
      <c r="A51" s="3" t="s">
        <v>39</v>
      </c>
      <c r="C51" s="4">
        <v>0</v>
      </c>
      <c r="E51" s="4">
        <v>-5260512600</v>
      </c>
      <c r="G51" s="4">
        <v>0</v>
      </c>
      <c r="I51" s="4">
        <v>-5260512600</v>
      </c>
      <c r="K51" s="11">
        <v>0.28949999999999998</v>
      </c>
      <c r="M51" s="4">
        <v>0</v>
      </c>
      <c r="O51" s="4">
        <v>-6186470175</v>
      </c>
      <c r="Q51" s="4">
        <v>0</v>
      </c>
      <c r="S51" s="4">
        <v>-6186470175</v>
      </c>
      <c r="U51" s="11">
        <v>7.0999999999999994E-2</v>
      </c>
    </row>
    <row r="52" spans="1:21" ht="21" x14ac:dyDescent="0.55000000000000004">
      <c r="A52" s="3" t="s">
        <v>48</v>
      </c>
      <c r="C52" s="4">
        <v>0</v>
      </c>
      <c r="E52" s="4">
        <v>2683935000</v>
      </c>
      <c r="G52" s="4">
        <v>0</v>
      </c>
      <c r="I52" s="4">
        <v>2683935000</v>
      </c>
      <c r="K52" s="11">
        <v>-0.1477</v>
      </c>
      <c r="M52" s="4">
        <v>0</v>
      </c>
      <c r="O52" s="4">
        <v>2882745000</v>
      </c>
      <c r="Q52" s="4">
        <v>0</v>
      </c>
      <c r="S52" s="4">
        <v>2882745000</v>
      </c>
      <c r="U52" s="11">
        <v>-3.3099999999999997E-2</v>
      </c>
    </row>
    <row r="53" spans="1:21" ht="21" x14ac:dyDescent="0.55000000000000004">
      <c r="A53" s="3" t="s">
        <v>22</v>
      </c>
      <c r="C53" s="4">
        <v>0</v>
      </c>
      <c r="E53" s="4">
        <v>-470355642</v>
      </c>
      <c r="G53" s="4">
        <v>0</v>
      </c>
      <c r="I53" s="4">
        <v>-470355642</v>
      </c>
      <c r="K53" s="11">
        <v>2.5899999999999999E-2</v>
      </c>
      <c r="M53" s="4">
        <v>0</v>
      </c>
      <c r="O53" s="4">
        <v>11577985046</v>
      </c>
      <c r="Q53" s="4">
        <v>0</v>
      </c>
      <c r="S53" s="4">
        <v>11577985046</v>
      </c>
      <c r="U53" s="11">
        <v>-0.1328</v>
      </c>
    </row>
    <row r="54" spans="1:21" ht="21" x14ac:dyDescent="0.55000000000000004">
      <c r="A54" s="3" t="s">
        <v>63</v>
      </c>
      <c r="C54" s="4">
        <v>0</v>
      </c>
      <c r="E54" s="4">
        <v>2266706926</v>
      </c>
      <c r="G54" s="4">
        <v>0</v>
      </c>
      <c r="I54" s="4">
        <v>2266706926</v>
      </c>
      <c r="K54" s="11">
        <v>-0.12470000000000001</v>
      </c>
      <c r="M54" s="4">
        <v>0</v>
      </c>
      <c r="O54" s="4">
        <v>3730621816</v>
      </c>
      <c r="Q54" s="4">
        <v>0</v>
      </c>
      <c r="S54" s="4">
        <v>3730621816</v>
      </c>
      <c r="U54" s="11">
        <v>-4.2799999999999998E-2</v>
      </c>
    </row>
    <row r="55" spans="1:21" ht="21" x14ac:dyDescent="0.55000000000000004">
      <c r="A55" s="3" t="s">
        <v>16</v>
      </c>
      <c r="C55" s="4">
        <v>0</v>
      </c>
      <c r="E55" s="4">
        <v>2236612500</v>
      </c>
      <c r="G55" s="4">
        <v>0</v>
      </c>
      <c r="I55" s="4">
        <v>2236612500</v>
      </c>
      <c r="K55" s="11">
        <v>-0.1231</v>
      </c>
      <c r="M55" s="4">
        <v>0</v>
      </c>
      <c r="O55" s="4">
        <v>1628253900</v>
      </c>
      <c r="Q55" s="4">
        <v>0</v>
      </c>
      <c r="S55" s="4">
        <v>1628253900</v>
      </c>
      <c r="U55" s="11">
        <v>-1.8700000000000001E-2</v>
      </c>
    </row>
    <row r="56" spans="1:21" ht="21" x14ac:dyDescent="0.55000000000000004">
      <c r="A56" s="3" t="s">
        <v>51</v>
      </c>
      <c r="C56" s="4">
        <v>0</v>
      </c>
      <c r="E56" s="4">
        <v>7276446000</v>
      </c>
      <c r="G56" s="4">
        <v>0</v>
      </c>
      <c r="I56" s="4">
        <v>7276446000</v>
      </c>
      <c r="K56" s="11">
        <v>-0.40039999999999998</v>
      </c>
      <c r="M56" s="4">
        <v>0</v>
      </c>
      <c r="O56" s="4">
        <v>5487156000</v>
      </c>
      <c r="Q56" s="4">
        <v>0</v>
      </c>
      <c r="S56" s="4">
        <v>5487156000</v>
      </c>
      <c r="U56" s="11">
        <v>-6.2899999999999998E-2</v>
      </c>
    </row>
    <row r="57" spans="1:21" ht="21" x14ac:dyDescent="0.55000000000000004">
      <c r="A57" s="3" t="s">
        <v>42</v>
      </c>
      <c r="C57" s="4">
        <v>0</v>
      </c>
      <c r="E57" s="4">
        <v>-3089507400</v>
      </c>
      <c r="G57" s="4">
        <v>0</v>
      </c>
      <c r="I57" s="4">
        <v>-3089507400</v>
      </c>
      <c r="K57" s="11">
        <v>0.17</v>
      </c>
      <c r="M57" s="4">
        <v>0</v>
      </c>
      <c r="O57" s="4">
        <v>-8642270700</v>
      </c>
      <c r="Q57" s="4">
        <v>0</v>
      </c>
      <c r="S57" s="4">
        <v>-8642270700</v>
      </c>
      <c r="U57" s="11">
        <v>9.9099999999999994E-2</v>
      </c>
    </row>
    <row r="58" spans="1:21" ht="21" x14ac:dyDescent="0.55000000000000004">
      <c r="A58" s="3" t="s">
        <v>118</v>
      </c>
      <c r="C58" s="4">
        <v>0</v>
      </c>
      <c r="E58" s="4">
        <v>0</v>
      </c>
      <c r="G58" s="4">
        <v>0</v>
      </c>
      <c r="I58" s="4">
        <v>0</v>
      </c>
      <c r="K58" s="11">
        <v>0</v>
      </c>
      <c r="M58" s="4">
        <v>0</v>
      </c>
      <c r="O58" s="4">
        <v>0</v>
      </c>
      <c r="Q58" s="4">
        <v>0</v>
      </c>
      <c r="S58" s="4">
        <v>0</v>
      </c>
      <c r="U58" s="11">
        <v>0</v>
      </c>
    </row>
    <row r="59" spans="1:21" ht="19.5" thickBot="1" x14ac:dyDescent="0.5">
      <c r="C59" s="15">
        <f>SUM(C8:C58)</f>
        <v>8773270950</v>
      </c>
      <c r="E59" s="15">
        <f>SUM(E8:E58)</f>
        <v>-30848163320</v>
      </c>
      <c r="G59" s="15">
        <f>SUM(G8:G58)</f>
        <v>10829883677</v>
      </c>
      <c r="I59" s="15">
        <f>SUM(I8:I58)</f>
        <v>-11245011369</v>
      </c>
      <c r="M59" s="15">
        <f>SUM(M8:M58)</f>
        <v>8773270950</v>
      </c>
      <c r="O59" s="15">
        <f>SUM(O8:O58)</f>
        <v>-120719565092</v>
      </c>
      <c r="Q59" s="15">
        <f>SUM(Q8:Q58)</f>
        <v>22452891458</v>
      </c>
      <c r="S59" s="15">
        <f>SUM(S8:S58)</f>
        <v>-89493405360</v>
      </c>
    </row>
    <row r="60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3"/>
  <sheetViews>
    <sheetView rightToLeft="1" view="pageBreakPreview" zoomScaleNormal="115" zoomScaleSheetLayoutView="100" workbookViewId="0">
      <selection activeCell="J8" sqref="J8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23.85546875" style="1" bestFit="1" customWidth="1"/>
    <col min="6" max="6" width="1" style="1" customWidth="1"/>
    <col min="7" max="7" width="37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30" x14ac:dyDescent="0.45">
      <c r="A2" s="2" t="s">
        <v>0</v>
      </c>
      <c r="B2" s="2"/>
      <c r="C2" s="2"/>
      <c r="D2" s="2"/>
      <c r="E2" s="2"/>
      <c r="F2" s="2"/>
      <c r="G2" s="2"/>
    </row>
    <row r="3" spans="1:9" ht="30" x14ac:dyDescent="0.45">
      <c r="A3" s="2" t="s">
        <v>98</v>
      </c>
      <c r="B3" s="2"/>
      <c r="C3" s="2"/>
      <c r="D3" s="2"/>
      <c r="E3" s="2"/>
      <c r="F3" s="2"/>
      <c r="G3" s="2"/>
    </row>
    <row r="4" spans="1:9" ht="30" x14ac:dyDescent="0.45">
      <c r="A4" s="2" t="s">
        <v>2</v>
      </c>
      <c r="B4" s="2"/>
      <c r="C4" s="2"/>
      <c r="D4" s="2"/>
      <c r="E4" s="2"/>
      <c r="F4" s="2"/>
      <c r="G4" s="2"/>
    </row>
    <row r="6" spans="1:9" ht="30.75" customHeight="1" x14ac:dyDescent="0.6">
      <c r="A6" s="19" t="s">
        <v>125</v>
      </c>
      <c r="B6" s="19" t="s">
        <v>125</v>
      </c>
      <c r="C6" s="19" t="s">
        <v>125</v>
      </c>
      <c r="D6" s="20"/>
      <c r="E6" s="19" t="s">
        <v>100</v>
      </c>
      <c r="F6" s="19" t="s">
        <v>100</v>
      </c>
      <c r="G6" s="21" t="s">
        <v>101</v>
      </c>
      <c r="H6" s="20"/>
      <c r="I6" s="20"/>
    </row>
    <row r="7" spans="1:9" ht="52.5" x14ac:dyDescent="0.6">
      <c r="A7" s="19" t="s">
        <v>126</v>
      </c>
      <c r="B7" s="20"/>
      <c r="C7" s="19" t="s">
        <v>73</v>
      </c>
      <c r="D7" s="20"/>
      <c r="E7" s="22" t="s">
        <v>127</v>
      </c>
      <c r="F7" s="20"/>
      <c r="G7" s="22" t="s">
        <v>127</v>
      </c>
      <c r="H7" s="20"/>
      <c r="I7" s="20"/>
    </row>
    <row r="8" spans="1:9" ht="21" x14ac:dyDescent="0.55000000000000004">
      <c r="A8" s="3" t="s">
        <v>79</v>
      </c>
      <c r="C8" s="18">
        <v>279927370</v>
      </c>
      <c r="E8" s="4">
        <v>5022294</v>
      </c>
      <c r="G8" s="4">
        <v>65885605</v>
      </c>
    </row>
    <row r="9" spans="1:9" ht="21" x14ac:dyDescent="0.55000000000000004">
      <c r="A9" s="3" t="s">
        <v>82</v>
      </c>
      <c r="C9" s="5" t="s">
        <v>83</v>
      </c>
      <c r="E9" s="4">
        <v>608761</v>
      </c>
      <c r="G9" s="4">
        <v>1215930</v>
      </c>
    </row>
    <row r="10" spans="1:9" ht="21" x14ac:dyDescent="0.55000000000000004">
      <c r="A10" s="3" t="s">
        <v>85</v>
      </c>
      <c r="C10" s="5" t="s">
        <v>86</v>
      </c>
      <c r="E10" s="4">
        <v>29470</v>
      </c>
      <c r="G10" s="4">
        <v>58021</v>
      </c>
    </row>
    <row r="11" spans="1:9" ht="21" x14ac:dyDescent="0.55000000000000004">
      <c r="A11" s="3" t="s">
        <v>88</v>
      </c>
      <c r="C11" s="5" t="s">
        <v>89</v>
      </c>
      <c r="E11" s="4">
        <v>4374331</v>
      </c>
      <c r="G11" s="4">
        <v>23140587</v>
      </c>
    </row>
    <row r="12" spans="1:9" ht="19.5" thickBot="1" x14ac:dyDescent="0.5">
      <c r="E12" s="15">
        <f>SUM(E8:E11)</f>
        <v>10034856</v>
      </c>
      <c r="G12" s="15">
        <f>SUM(G8:G11)</f>
        <v>90300143</v>
      </c>
    </row>
    <row r="13" spans="1:9" ht="19.5" thickTop="1" x14ac:dyDescent="0.45"/>
  </sheetData>
  <mergeCells count="7">
    <mergeCell ref="A4:G4"/>
    <mergeCell ref="A3:G3"/>
    <mergeCell ref="A2:G2"/>
    <mergeCell ref="A7"/>
    <mergeCell ref="C7"/>
    <mergeCell ref="A6:C6"/>
    <mergeCell ref="E6:F6"/>
  </mergeCells>
  <pageMargins left="0.7" right="0.7" top="0.75" bottom="0.75" header="0.3" footer="0.3"/>
  <pageSetup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15" zoomScaleNormal="100" zoomScaleSheetLayoutView="115" workbookViewId="0">
      <selection activeCell="C9" sqref="C9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98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6" t="s">
        <v>128</v>
      </c>
      <c r="C6" s="7" t="s">
        <v>100</v>
      </c>
      <c r="E6" s="7" t="s">
        <v>6</v>
      </c>
    </row>
    <row r="7" spans="1:5" ht="30" x14ac:dyDescent="0.45">
      <c r="A7" s="7" t="s">
        <v>128</v>
      </c>
      <c r="C7" s="7" t="s">
        <v>76</v>
      </c>
      <c r="E7" s="7" t="s">
        <v>76</v>
      </c>
    </row>
    <row r="8" spans="1:5" ht="21" x14ac:dyDescent="0.55000000000000004">
      <c r="A8" s="3" t="s">
        <v>128</v>
      </c>
      <c r="C8" s="4">
        <v>252714816</v>
      </c>
      <c r="E8" s="4">
        <v>581139160</v>
      </c>
    </row>
    <row r="9" spans="1:5" ht="21" x14ac:dyDescent="0.55000000000000004">
      <c r="A9" s="3" t="s">
        <v>129</v>
      </c>
      <c r="C9" s="4">
        <v>0</v>
      </c>
      <c r="E9" s="4">
        <v>19240</v>
      </c>
    </row>
    <row r="10" spans="1:5" ht="21" x14ac:dyDescent="0.55000000000000004">
      <c r="A10" s="3" t="s">
        <v>130</v>
      </c>
      <c r="C10" s="4">
        <v>23354094</v>
      </c>
      <c r="E10" s="4">
        <v>23354094</v>
      </c>
    </row>
    <row r="11" spans="1:5" ht="21.75" thickBot="1" x14ac:dyDescent="0.6">
      <c r="A11" s="3" t="s">
        <v>67</v>
      </c>
      <c r="C11" s="15">
        <f>SUM(C8:C10)</f>
        <v>276068910</v>
      </c>
      <c r="E11" s="15">
        <f>SUM(E8:E10)</f>
        <v>604512494</v>
      </c>
    </row>
    <row r="12" spans="1:5" ht="19.5" thickTop="1" x14ac:dyDescent="0.4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2022-02-26T08:13:50Z</dcterms:created>
  <dcterms:modified xsi:type="dcterms:W3CDTF">2022-02-26T08:13:55Z</dcterms:modified>
</cp:coreProperties>
</file>