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صندوق سرمایه گذاری سهام بزرگ کاردان\گزارش افشا پرتفو\1401\"/>
    </mc:Choice>
  </mc:AlternateContent>
  <xr:revisionPtr revIDLastSave="0" documentId="13_ncr:1_{A9DB4D4C-4F90-4103-A7FC-BA1CBC7C9B4C}" xr6:coauthVersionLast="47" xr6:coauthVersionMax="47" xr10:uidLastSave="{00000000-0000-0000-0000-000000000000}"/>
  <bookViews>
    <workbookView xWindow="-120" yWindow="-120" windowWidth="24240" windowHeight="13140" tabRatio="100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5" l="1"/>
  <c r="E10" i="15"/>
  <c r="G10" i="15"/>
  <c r="E12" i="13"/>
  <c r="G12" i="13"/>
  <c r="K78" i="11"/>
  <c r="U78" i="11"/>
  <c r="O77" i="11"/>
  <c r="O78" i="11" s="1"/>
  <c r="E74" i="11"/>
  <c r="C78" i="11"/>
  <c r="E78" i="11"/>
  <c r="G78" i="11"/>
  <c r="I78" i="11"/>
  <c r="M78" i="11"/>
  <c r="Q78" i="11"/>
  <c r="S78" i="11"/>
  <c r="I45" i="9"/>
  <c r="Q48" i="9"/>
  <c r="O37" i="8"/>
  <c r="O38" i="8" s="1"/>
  <c r="O12" i="7"/>
  <c r="S15" i="6"/>
  <c r="U52" i="1"/>
  <c r="G51" i="1"/>
  <c r="E51" i="1"/>
  <c r="W52" i="1"/>
  <c r="C60" i="10" l="1"/>
  <c r="E60" i="10"/>
  <c r="G60" i="10"/>
  <c r="I60" i="10"/>
  <c r="K60" i="10"/>
  <c r="M60" i="10"/>
  <c r="O60" i="10"/>
  <c r="Q60" i="10"/>
  <c r="C49" i="9"/>
  <c r="E49" i="9"/>
  <c r="G49" i="9"/>
  <c r="I49" i="9"/>
  <c r="K49" i="9"/>
  <c r="M49" i="9"/>
  <c r="O49" i="9"/>
  <c r="Q49" i="9"/>
  <c r="E38" i="8"/>
  <c r="G38" i="8"/>
  <c r="I38" i="8"/>
  <c r="K38" i="8"/>
  <c r="M38" i="8"/>
  <c r="Q38" i="8"/>
  <c r="S38" i="8"/>
  <c r="I12" i="7"/>
  <c r="G12" i="7"/>
  <c r="K12" i="7"/>
  <c r="M12" i="7"/>
  <c r="Q12" i="7"/>
  <c r="K15" i="6"/>
  <c r="M15" i="6"/>
  <c r="O15" i="6"/>
  <c r="Q15" i="6"/>
  <c r="Y53" i="1" l="1"/>
  <c r="G53" i="1"/>
  <c r="E53" i="1"/>
  <c r="C53" i="1"/>
  <c r="I53" i="1"/>
  <c r="K53" i="1"/>
  <c r="M53" i="1"/>
  <c r="O53" i="1"/>
  <c r="Q53" i="1"/>
  <c r="S53" i="1"/>
  <c r="U53" i="1"/>
  <c r="W53" i="1"/>
</calcChain>
</file>

<file path=xl/sharedStrings.xml><?xml version="1.0" encoding="utf-8"?>
<sst xmlns="http://schemas.openxmlformats.org/spreadsheetml/2006/main" count="577" uniqueCount="173">
  <si>
    <t>صندوق سرمایه‌گذاری سهام بزرگ کاردان</t>
  </si>
  <si>
    <t>صورت وضعیت پورتفوی</t>
  </si>
  <si>
    <t>برای ماه منتهی به 1401/04/31</t>
  </si>
  <si>
    <t>نام شرکت</t>
  </si>
  <si>
    <t>1401/03/31</t>
  </si>
  <si>
    <t>تغییرات طی دوره</t>
  </si>
  <si>
    <t>1401/04/31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</si>
  <si>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</si>
  <si>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</si>
  <si>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</si>
  <si>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</si>
  <si>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</si>
  <si>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</si>
  <si>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</si>
  <si>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</si>
  <si>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</si>
  <si>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بانک سامان</t>
  </si>
  <si>
    <t>بانک‌اقتصادنوین‌</t>
  </si>
  <si>
    <t>بیمه  ما</t>
  </si>
  <si>
    <t>بیمه اتکایی آوای پارس70%تادیه</t>
  </si>
  <si>
    <t>بیمه اتکایی تهران رواک50%تادیه</t>
  </si>
  <si>
    <t>بیمه البرز</t>
  </si>
  <si>
    <t>پالایش نفت بندرعباس</t>
  </si>
  <si>
    <t>پالایش نفت تبریز</t>
  </si>
  <si>
    <t>پلیمر آریا ساسول</t>
  </si>
  <si>
    <t>پیشگامان فن آوری و دانش آرامیس</t>
  </si>
  <si>
    <t>تامین سرمایه بانک ملت</t>
  </si>
  <si>
    <t>تامین سرمایه لوتوس پارسیان</t>
  </si>
  <si>
    <t>تامین سرمایه نوین</t>
  </si>
  <si>
    <t>توسعه حمل و نقل ریلی پارسیان</t>
  </si>
  <si>
    <t>توسعه‌ صنایع‌ بهشهر(هلدینگ</t>
  </si>
  <si>
    <t>توسعه‌معادن‌وفلزات‌</t>
  </si>
  <si>
    <t>ح . داروسازی‌ اکسیر</t>
  </si>
  <si>
    <t>داروسازی‌ اکسیر</t>
  </si>
  <si>
    <t>داروسازی‌ سینا</t>
  </si>
  <si>
    <t>س. نفت و گاز و پتروشیمی تأمین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</si>
  <si>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</si>
  <si>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</si>
  <si>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</si>
  <si>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</si>
  <si>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</si>
  <si>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 خزر</t>
  </si>
  <si>
    <t>سیمان‌مازندران‌</t>
  </si>
  <si>
    <t>شرکت کی بی سی</t>
  </si>
  <si>
    <t>صنایع پتروشیمی خلیج فارس</t>
  </si>
  <si>
    <t>صنایع شیمیایی کیمیاگران امروز</t>
  </si>
  <si>
    <t>صنعتی و معدنی شمال شرق شاهرود</t>
  </si>
  <si>
    <t>فولاد مبارکه اصفهان</t>
  </si>
  <si>
    <t>گ.س.وت.ص.پتروشیمی خلیج فارس</t>
  </si>
  <si>
    <t>گروه مپنا (سهامی عام)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</si>
  <si>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</si>
  <si>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</si>
  <si>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</si>
  <si>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</si>
  <si>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مخابرات ایران</t>
  </si>
  <si>
    <t>معدنی‌وصنعتی‌چادرملو</t>
  </si>
  <si>
    <t>ملی‌ صنایع‌ مس‌ ایران‌</t>
  </si>
  <si>
    <t>کویر تایر</t>
  </si>
  <si>
    <t>پالایش نفت تهران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</si>
  <si>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</si>
  <si>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</si>
  <si>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</si>
  <si>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</si>
  <si>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</si>
  <si>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</si>
  <si>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</si>
  <si>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</si>
  <si>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</si>
  <si>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</si>
  <si>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</si>
  <si>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سپرده کوتاه مدت</t>
  </si>
  <si>
    <t>1393/09/09</t>
  </si>
  <si>
    <t>بانک سامان ملاصدرا</t>
  </si>
  <si>
    <t>829-828-11115555-1</t>
  </si>
  <si>
    <t>1393/10/28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</si>
  <si>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</si>
  <si>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</si>
  <si>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</si>
  <si>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</si>
  <si>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</si>
  <si>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</si>
  <si>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</si>
  <si>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</si>
  <si>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</si>
  <si>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</si>
  <si>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</si>
  <si>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</si>
  <si>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</si>
  <si>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</si>
  <si>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</si>
  <si>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</si>
  <si>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</si>
  <si>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</si>
  <si>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</si>
  <si>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</si>
  <si>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</si>
  <si>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</si>
  <si>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</si>
  <si>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</si>
  <si>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</si>
  <si>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</si>
  <si>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</si>
  <si>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</si>
  <si>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</si>
  <si>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</si>
  <si>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1401/03/10</t>
  </si>
  <si>
    <t>1401/04/25</t>
  </si>
  <si>
    <t>1401/04/08</t>
  </si>
  <si>
    <t>1401/04/29</t>
  </si>
  <si>
    <t>1401/01/24</t>
  </si>
  <si>
    <t>1400/12/23</t>
  </si>
  <si>
    <t>1401/04/28</t>
  </si>
  <si>
    <t>1401/04/26</t>
  </si>
  <si>
    <t>1401/04/22</t>
  </si>
  <si>
    <t>1401/04/15</t>
  </si>
  <si>
    <t>1401/03/16</t>
  </si>
  <si>
    <t>1400/12/24</t>
  </si>
  <si>
    <t>1401/04/18</t>
  </si>
  <si>
    <t>1401/04/13</t>
  </si>
  <si>
    <t>1400/10/29</t>
  </si>
  <si>
    <t>تولیدات پتروشیمی قائد بصیر</t>
  </si>
  <si>
    <t>1401/03/17</t>
  </si>
  <si>
    <t>1401/01/31</t>
  </si>
  <si>
    <t>1400/12/11</t>
  </si>
  <si>
    <t>1401/02/31</t>
  </si>
  <si>
    <t>1401/04/12</t>
  </si>
  <si>
    <t>1401/02/10</t>
  </si>
  <si>
    <t>1401/01/30</t>
  </si>
  <si>
    <t>توسعه سامانه ی نرم افزاری نگین</t>
  </si>
  <si>
    <t>1400/11/09</t>
  </si>
  <si>
    <t>1401/04/20</t>
  </si>
  <si>
    <t>1401/03/18</t>
  </si>
  <si>
    <t>تامین سرمایه خلیج فارس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</si>
  <si>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</si>
  <si>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</si>
  <si>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</si>
  <si>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</si>
  <si>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</si>
  <si>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توسعه خدمات دریایی وبندری سینا</t>
  </si>
  <si>
    <t>ریل پرداز نو آفرین</t>
  </si>
  <si>
    <t>ح. کویر تایر</t>
  </si>
  <si>
    <t>صنعت غذایی کورش</t>
  </si>
  <si>
    <t>ح. شرکت کی بی سی</t>
  </si>
  <si>
    <t>شیمی‌ داروئی‌ داروپخش‌</t>
  </si>
  <si>
    <t>سرمایه‌گذاری‌ سپه‌</t>
  </si>
  <si>
    <t>تولید و توسعه سرب روی ایرانیان</t>
  </si>
  <si>
    <t>تجلی توسعه معادن و فلزات</t>
  </si>
  <si>
    <t>ح.تجلی توسعه معادن و فلزات</t>
  </si>
  <si>
    <t>بانک ملت</t>
  </si>
  <si>
    <t>ح. پالایش نفت تبریز</t>
  </si>
  <si>
    <t>تولید برق عسلویه  مپنا</t>
  </si>
  <si>
    <t>بیمه تجارت نو</t>
  </si>
  <si>
    <t>بیمه اتکایی ایرانیان</t>
  </si>
  <si>
    <t>ح.سرمایه گذاری صندوق بازنشستگی</t>
  </si>
  <si>
    <t>ح . تامین سرمایه بانک ملت</t>
  </si>
  <si>
    <t>سیمرغ</t>
  </si>
  <si>
    <t>پدیده شیمی قرن</t>
  </si>
  <si>
    <t>پتروشیمی غدیر</t>
  </si>
  <si>
    <t>ح . پدیده شیمی قرن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</si>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</sst>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6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6"/>
      <color rgb="FF000000"/>
      <name val="B Nazanin"/>
      <charset val="178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Border="1"/>
    <xf numFmtId="10" fontId="1" fillId="0" borderId="0" xfId="0" applyNumberFormat="1" applyFont="1"/>
    <xf numFmtId="164" fontId="1" fillId="0" borderId="0" xfId="0" applyNumberFormat="1" applyFont="1" applyAlignment="1">
      <alignment horizontal="right" vertical="center"/>
    </xf>
    <xf numFmtId="164" fontId="1" fillId="0" borderId="2" xfId="0" applyNumberFormat="1" applyFont="1" applyBorder="1" applyAlignment="1">
      <alignment horizontal="right" vertical="center"/>
    </xf>
    <xf numFmtId="10" fontId="1" fillId="0" borderId="2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Fill="1" applyAlignment="1">
      <alignment horizontal="right" vertical="center"/>
    </xf>
    <xf numFmtId="0" fontId="1" fillId="0" borderId="0" xfId="0" applyFont="1" applyFill="1"/>
    <xf numFmtId="3" fontId="1" fillId="0" borderId="2" xfId="0" applyNumberFormat="1" applyFont="1" applyBorder="1"/>
    <xf numFmtId="0" fontId="2" fillId="0" borderId="1" xfId="0" applyFont="1" applyBorder="1" applyAlignment="1">
      <alignment vertical="center"/>
    </xf>
    <xf numFmtId="164" fontId="1" fillId="0" borderId="2" xfId="0" applyNumberFormat="1" applyFont="1" applyFill="1" applyBorder="1" applyAlignment="1">
      <alignment horizontal="right" vertical="center"/>
    </xf>
    <xf numFmtId="0" fontId="3" fillId="0" borderId="0" xfId="0" applyFont="1" applyFill="1"/>
    <xf numFmtId="10" fontId="1" fillId="0" borderId="0" xfId="0" applyNumberFormat="1" applyFont="1" applyFill="1"/>
    <xf numFmtId="164" fontId="1" fillId="0" borderId="2" xfId="0" applyNumberFormat="1" applyFont="1" applyFill="1" applyBorder="1"/>
    <xf numFmtId="10" fontId="1" fillId="0" borderId="2" xfId="0" applyNumberFormat="1" applyFont="1" applyFill="1" applyBorder="1"/>
    <xf numFmtId="164" fontId="1" fillId="0" borderId="0" xfId="0" applyNumberFormat="1" applyFont="1" applyFill="1"/>
    <xf numFmtId="164" fontId="1" fillId="0" borderId="2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1"/>
  <sheetViews>
    <sheetView rightToLeft="1" tabSelected="1" view="pageBreakPreview" zoomScale="85" zoomScaleNormal="100" zoomScaleSheetLayoutView="85" workbookViewId="0">
      <selection activeCell="E64" sqref="E64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14.42578125" style="1" bestFit="1" customWidth="1"/>
    <col min="4" max="4" width="1" style="1" customWidth="1"/>
    <col min="5" max="5" width="21" style="1" bestFit="1" customWidth="1"/>
    <col min="6" max="6" width="1" style="1" customWidth="1"/>
    <col min="7" max="7" width="24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2.570312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4.425781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20.7109375" style="1" bestFit="1" customWidth="1"/>
    <col min="22" max="22" width="1" style="1" customWidth="1"/>
    <col min="23" max="23" width="24" style="1" bestFit="1" customWidth="1"/>
    <col min="24" max="24" width="1" style="1" customWidth="1"/>
    <col min="25" max="25" width="22.42578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30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6" spans="1:25" ht="30" x14ac:dyDescent="0.45">
      <c r="A6" s="30" t="s">
        <v>3</v>
      </c>
      <c r="C6" s="29" t="s">
        <v>4</v>
      </c>
      <c r="D6" s="29" t="s">
        <v>4</v>
      </c>
      <c r="E6" s="29" t="s">
        <v>4</v>
      </c>
      <c r="F6" s="29" t="s">
        <v>4</v>
      </c>
      <c r="G6" s="29" t="s">
        <v>4</v>
      </c>
      <c r="I6" s="29" t="s">
        <v>5</v>
      </c>
      <c r="J6" s="29" t="s">
        <v>5</v>
      </c>
      <c r="K6" s="29" t="s">
        <v>5</v>
      </c>
      <c r="L6" s="29" t="s">
        <v>5</v>
      </c>
      <c r="M6" s="29" t="s">
        <v>5</v>
      </c>
      <c r="N6" s="29" t="s">
        <v>5</v>
      </c>
      <c r="O6" s="29" t="s">
        <v>5</v>
      </c>
      <c r="Q6" s="29" t="s">
        <v>6</v>
      </c>
      <c r="R6" s="30" t="s">
        <v>6</v>
      </c>
      <c r="S6" s="29" t="s">
        <v>6</v>
      </c>
      <c r="T6" s="29" t="s">
        <v>6</v>
      </c>
      <c r="U6" s="29" t="s">
        <v>6</v>
      </c>
      <c r="V6" s="29" t="s">
        <v>6</v>
      </c>
      <c r="W6" s="29" t="s">
        <v>6</v>
      </c>
      <c r="X6" s="29" t="s">
        <v>6</v>
      </c>
      <c r="Y6" s="29" t="s">
        <v>6</v>
      </c>
    </row>
    <row r="7" spans="1:25" ht="30" x14ac:dyDescent="0.45">
      <c r="A7" s="30" t="s">
        <v>3</v>
      </c>
      <c r="C7" s="30" t="s">
        <v>7</v>
      </c>
      <c r="E7" s="30" t="s">
        <v>8</v>
      </c>
      <c r="G7" s="30" t="s">
        <v>9</v>
      </c>
      <c r="I7" s="29" t="s">
        <v>10</v>
      </c>
      <c r="J7" s="29" t="s">
        <v>10</v>
      </c>
      <c r="K7" s="29" t="s">
        <v>10</v>
      </c>
      <c r="M7" s="29" t="s">
        <v>11</v>
      </c>
      <c r="N7" s="29" t="s">
        <v>11</v>
      </c>
      <c r="O7" s="29" t="s">
        <v>11</v>
      </c>
      <c r="Q7" s="30" t="s">
        <v>7</v>
      </c>
      <c r="R7" s="4"/>
      <c r="S7" s="30" t="s">
        <v>12</v>
      </c>
      <c r="U7" s="30" t="s">
        <v>8</v>
      </c>
      <c r="W7" s="30" t="s">
        <v>9</v>
      </c>
      <c r="Y7" s="27" t="s">
        <v>13</v>
      </c>
    </row>
    <row r="8" spans="1:25" ht="30" x14ac:dyDescent="0.45">
      <c r="A8" s="29" t="s">
        <v>3</v>
      </c>
      <c r="C8" s="29" t="s">
        <v>7</v>
      </c>
      <c r="E8" s="29" t="s">
        <v>8</v>
      </c>
      <c r="G8" s="29" t="s">
        <v>9</v>
      </c>
      <c r="I8" s="29" t="s">
        <v>7</v>
      </c>
      <c r="K8" s="29" t="s">
        <v>8</v>
      </c>
      <c r="M8" s="29" t="s">
        <v>7</v>
      </c>
      <c r="O8" s="29" t="s">
        <v>14</v>
      </c>
      <c r="Q8" s="29" t="s">
        <v>7</v>
      </c>
      <c r="R8" s="4"/>
      <c r="S8" s="29" t="s">
        <v>12</v>
      </c>
      <c r="U8" s="29" t="s">
        <v>8</v>
      </c>
      <c r="W8" s="29" t="s">
        <v>9</v>
      </c>
      <c r="Y8" s="28" t="s">
        <v>13</v>
      </c>
    </row>
    <row r="9" spans="1:25" ht="21" x14ac:dyDescent="0.55000000000000004">
      <c r="A9" s="2" t="s">
        <v>15</v>
      </c>
      <c r="C9" s="6">
        <v>2500000</v>
      </c>
      <c r="D9" s="6"/>
      <c r="E9" s="6">
        <v>50044899998</v>
      </c>
      <c r="F9" s="6"/>
      <c r="G9" s="6">
        <v>51814856250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2500000</v>
      </c>
      <c r="R9" s="6"/>
      <c r="S9" s="6">
        <v>18820</v>
      </c>
      <c r="T9" s="6"/>
      <c r="U9" s="6">
        <v>50044899998</v>
      </c>
      <c r="V9" s="6"/>
      <c r="W9" s="6">
        <v>46770052500</v>
      </c>
      <c r="Y9" s="5">
        <v>2.41E-2</v>
      </c>
    </row>
    <row r="10" spans="1:25" ht="21" x14ac:dyDescent="0.55000000000000004">
      <c r="A10" s="2" t="s">
        <v>16</v>
      </c>
      <c r="C10" s="6">
        <v>26147000</v>
      </c>
      <c r="D10" s="6"/>
      <c r="E10" s="6">
        <v>93772860712</v>
      </c>
      <c r="F10" s="6"/>
      <c r="G10" s="6">
        <v>83068595418.600006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26147000</v>
      </c>
      <c r="R10" s="6"/>
      <c r="S10" s="6">
        <v>3077</v>
      </c>
      <c r="T10" s="6"/>
      <c r="U10" s="6">
        <v>93772860712</v>
      </c>
      <c r="V10" s="6"/>
      <c r="W10" s="6">
        <v>79975615801.949997</v>
      </c>
      <c r="Y10" s="5">
        <v>4.1200000000000001E-2</v>
      </c>
    </row>
    <row r="11" spans="1:25" ht="21" x14ac:dyDescent="0.55000000000000004">
      <c r="A11" s="2" t="s">
        <v>17</v>
      </c>
      <c r="C11" s="6">
        <v>11000000</v>
      </c>
      <c r="D11" s="6"/>
      <c r="E11" s="6">
        <v>51193448805</v>
      </c>
      <c r="F11" s="6"/>
      <c r="G11" s="6">
        <v>42043344750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11000000</v>
      </c>
      <c r="R11" s="6"/>
      <c r="S11" s="6">
        <v>3431</v>
      </c>
      <c r="T11" s="6"/>
      <c r="U11" s="6">
        <v>51193448805</v>
      </c>
      <c r="V11" s="6"/>
      <c r="W11" s="6">
        <v>37516441050</v>
      </c>
      <c r="Y11" s="5">
        <v>1.9300000000000001E-2</v>
      </c>
    </row>
    <row r="12" spans="1:25" ht="21" x14ac:dyDescent="0.55000000000000004">
      <c r="A12" s="2" t="s">
        <v>18</v>
      </c>
      <c r="C12" s="6">
        <v>1296098</v>
      </c>
      <c r="D12" s="6"/>
      <c r="E12" s="6">
        <v>6875694105</v>
      </c>
      <c r="F12" s="6"/>
      <c r="G12" s="6">
        <v>5890501783.6667995</v>
      </c>
      <c r="H12" s="6"/>
      <c r="I12" s="6">
        <v>0</v>
      </c>
      <c r="J12" s="6"/>
      <c r="K12" s="6">
        <v>0</v>
      </c>
      <c r="L12" s="6"/>
      <c r="M12" s="6">
        <v>-1296098</v>
      </c>
      <c r="N12" s="6"/>
      <c r="O12" s="6">
        <v>5767341587</v>
      </c>
      <c r="P12" s="6"/>
      <c r="Q12" s="6">
        <v>0</v>
      </c>
      <c r="R12" s="6"/>
      <c r="S12" s="6">
        <v>0</v>
      </c>
      <c r="T12" s="6"/>
      <c r="U12" s="6">
        <v>0</v>
      </c>
      <c r="V12" s="6"/>
      <c r="W12" s="6">
        <v>0</v>
      </c>
      <c r="Y12" s="5">
        <v>0</v>
      </c>
    </row>
    <row r="13" spans="1:25" ht="21" x14ac:dyDescent="0.55000000000000004">
      <c r="A13" s="2" t="s">
        <v>19</v>
      </c>
      <c r="C13" s="6">
        <v>38137</v>
      </c>
      <c r="D13" s="6"/>
      <c r="E13" s="6">
        <v>26720136</v>
      </c>
      <c r="F13" s="6"/>
      <c r="G13" s="6">
        <v>26537059.395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38137</v>
      </c>
      <c r="R13" s="6"/>
      <c r="S13" s="6">
        <v>700</v>
      </c>
      <c r="T13" s="6"/>
      <c r="U13" s="6">
        <v>26720136</v>
      </c>
      <c r="V13" s="6"/>
      <c r="W13" s="6">
        <v>26537059.395</v>
      </c>
      <c r="Y13" s="5">
        <v>0</v>
      </c>
    </row>
    <row r="14" spans="1:25" ht="21" x14ac:dyDescent="0.55000000000000004">
      <c r="A14" s="2" t="s">
        <v>20</v>
      </c>
      <c r="C14" s="6">
        <v>108053</v>
      </c>
      <c r="D14" s="6"/>
      <c r="E14" s="6">
        <v>54075554</v>
      </c>
      <c r="F14" s="6"/>
      <c r="G14" s="6">
        <v>53705042.325000003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108053</v>
      </c>
      <c r="R14" s="6"/>
      <c r="S14" s="6">
        <v>500</v>
      </c>
      <c r="T14" s="6"/>
      <c r="U14" s="6">
        <v>54075554</v>
      </c>
      <c r="V14" s="6"/>
      <c r="W14" s="6">
        <v>53705042.325000003</v>
      </c>
      <c r="Y14" s="5">
        <v>0</v>
      </c>
    </row>
    <row r="15" spans="1:25" ht="21" x14ac:dyDescent="0.55000000000000004">
      <c r="A15" s="2" t="s">
        <v>21</v>
      </c>
      <c r="C15" s="6">
        <v>14000000</v>
      </c>
      <c r="D15" s="6"/>
      <c r="E15" s="6">
        <v>24581086245</v>
      </c>
      <c r="F15" s="6"/>
      <c r="G15" s="6">
        <v>30199239000</v>
      </c>
      <c r="H15" s="6"/>
      <c r="I15" s="6">
        <v>0</v>
      </c>
      <c r="J15" s="6"/>
      <c r="K15" s="6">
        <v>0</v>
      </c>
      <c r="L15" s="6"/>
      <c r="M15" s="6">
        <v>0</v>
      </c>
      <c r="N15" s="6"/>
      <c r="O15" s="6">
        <v>0</v>
      </c>
      <c r="P15" s="6"/>
      <c r="Q15" s="6">
        <v>14000000</v>
      </c>
      <c r="R15" s="6"/>
      <c r="S15" s="6">
        <v>1914</v>
      </c>
      <c r="T15" s="6"/>
      <c r="U15" s="6">
        <v>24581086245</v>
      </c>
      <c r="V15" s="6"/>
      <c r="W15" s="6">
        <v>26636563800</v>
      </c>
      <c r="Y15" s="5">
        <v>1.37E-2</v>
      </c>
    </row>
    <row r="16" spans="1:25" ht="21" x14ac:dyDescent="0.55000000000000004">
      <c r="A16" s="2" t="s">
        <v>22</v>
      </c>
      <c r="C16" s="6">
        <v>7985811</v>
      </c>
      <c r="D16" s="6"/>
      <c r="E16" s="6">
        <v>76926641105</v>
      </c>
      <c r="F16" s="6"/>
      <c r="G16" s="6">
        <v>72873551997.369003</v>
      </c>
      <c r="H16" s="6"/>
      <c r="I16" s="6">
        <v>1246035</v>
      </c>
      <c r="J16" s="6"/>
      <c r="K16" s="6">
        <v>11271659462</v>
      </c>
      <c r="L16" s="6"/>
      <c r="M16" s="6">
        <v>0</v>
      </c>
      <c r="N16" s="6"/>
      <c r="O16" s="6">
        <v>0</v>
      </c>
      <c r="P16" s="6"/>
      <c r="Q16" s="6">
        <v>9231846</v>
      </c>
      <c r="R16" s="6"/>
      <c r="S16" s="6">
        <v>8150</v>
      </c>
      <c r="T16" s="6"/>
      <c r="U16" s="6">
        <v>88198300567</v>
      </c>
      <c r="V16" s="6"/>
      <c r="W16" s="6">
        <v>74791869607.845001</v>
      </c>
      <c r="Y16" s="5">
        <v>3.85E-2</v>
      </c>
    </row>
    <row r="17" spans="1:25" ht="21" x14ac:dyDescent="0.55000000000000004">
      <c r="A17" s="2" t="s">
        <v>23</v>
      </c>
      <c r="C17" s="6">
        <v>5459666</v>
      </c>
      <c r="D17" s="6"/>
      <c r="E17" s="6">
        <v>59033962530</v>
      </c>
      <c r="F17" s="6"/>
      <c r="G17" s="6">
        <v>116792934846.696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5459666</v>
      </c>
      <c r="R17" s="6"/>
      <c r="S17" s="6">
        <v>17040</v>
      </c>
      <c r="T17" s="6"/>
      <c r="U17" s="6">
        <v>59033962530</v>
      </c>
      <c r="V17" s="6"/>
      <c r="W17" s="6">
        <v>92479164023.591995</v>
      </c>
      <c r="Y17" s="5">
        <v>4.7600000000000003E-2</v>
      </c>
    </row>
    <row r="18" spans="1:25" ht="21" x14ac:dyDescent="0.55000000000000004">
      <c r="A18" s="2" t="s">
        <v>24</v>
      </c>
      <c r="C18" s="6">
        <v>700000</v>
      </c>
      <c r="D18" s="6"/>
      <c r="E18" s="6">
        <v>39642008518</v>
      </c>
      <c r="F18" s="6"/>
      <c r="G18" s="6">
        <v>55318882500</v>
      </c>
      <c r="H18" s="6"/>
      <c r="I18" s="6">
        <v>0</v>
      </c>
      <c r="J18" s="6"/>
      <c r="K18" s="6">
        <v>0</v>
      </c>
      <c r="L18" s="6"/>
      <c r="M18" s="6">
        <v>-700000</v>
      </c>
      <c r="N18" s="6"/>
      <c r="O18" s="6">
        <v>52828391917</v>
      </c>
      <c r="P18" s="6"/>
      <c r="Q18" s="6">
        <v>0</v>
      </c>
      <c r="R18" s="6"/>
      <c r="S18" s="6">
        <v>0</v>
      </c>
      <c r="T18" s="6"/>
      <c r="U18" s="6">
        <v>0</v>
      </c>
      <c r="V18" s="6"/>
      <c r="W18" s="6">
        <v>0</v>
      </c>
      <c r="Y18" s="5">
        <v>0</v>
      </c>
    </row>
    <row r="19" spans="1:25" ht="21" x14ac:dyDescent="0.55000000000000004">
      <c r="A19" s="2" t="s">
        <v>25</v>
      </c>
      <c r="C19" s="6">
        <v>1400000</v>
      </c>
      <c r="D19" s="6"/>
      <c r="E19" s="6">
        <v>13157936568</v>
      </c>
      <c r="F19" s="6"/>
      <c r="G19" s="6">
        <v>13067781300</v>
      </c>
      <c r="H19" s="6"/>
      <c r="I19" s="6">
        <v>0</v>
      </c>
      <c r="J19" s="6"/>
      <c r="K19" s="6">
        <v>0</v>
      </c>
      <c r="L19" s="6"/>
      <c r="M19" s="6">
        <v>0</v>
      </c>
      <c r="N19" s="6"/>
      <c r="O19" s="6">
        <v>0</v>
      </c>
      <c r="P19" s="6"/>
      <c r="Q19" s="6">
        <v>1400000</v>
      </c>
      <c r="R19" s="6"/>
      <c r="S19" s="6">
        <v>9390</v>
      </c>
      <c r="T19" s="6"/>
      <c r="U19" s="6">
        <v>13157936568</v>
      </c>
      <c r="V19" s="6"/>
      <c r="W19" s="6">
        <v>13067781300</v>
      </c>
      <c r="Y19" s="5">
        <v>6.7000000000000002E-3</v>
      </c>
    </row>
    <row r="20" spans="1:25" ht="21" x14ac:dyDescent="0.55000000000000004">
      <c r="A20" s="2" t="s">
        <v>26</v>
      </c>
      <c r="C20" s="6">
        <v>4727272</v>
      </c>
      <c r="D20" s="6"/>
      <c r="E20" s="6">
        <v>17013766271</v>
      </c>
      <c r="F20" s="6"/>
      <c r="G20" s="6">
        <v>16127464718.8512</v>
      </c>
      <c r="H20" s="6"/>
      <c r="I20" s="6">
        <v>0</v>
      </c>
      <c r="J20" s="6"/>
      <c r="K20" s="6">
        <v>0</v>
      </c>
      <c r="L20" s="6"/>
      <c r="M20" s="6">
        <v>-4727272</v>
      </c>
      <c r="N20" s="6"/>
      <c r="O20" s="6">
        <v>14991017429</v>
      </c>
      <c r="P20" s="6"/>
      <c r="Q20" s="6">
        <v>0</v>
      </c>
      <c r="R20" s="6"/>
      <c r="S20" s="6">
        <v>0</v>
      </c>
      <c r="T20" s="6"/>
      <c r="U20" s="6">
        <v>0</v>
      </c>
      <c r="V20" s="6"/>
      <c r="W20" s="6">
        <v>0</v>
      </c>
      <c r="Y20" s="5">
        <v>0</v>
      </c>
    </row>
    <row r="21" spans="1:25" ht="21" x14ac:dyDescent="0.55000000000000004">
      <c r="A21" s="2" t="s">
        <v>27</v>
      </c>
      <c r="C21" s="6">
        <v>1006920</v>
      </c>
      <c r="D21" s="6"/>
      <c r="E21" s="6">
        <v>5133897758</v>
      </c>
      <c r="F21" s="6"/>
      <c r="G21" s="6">
        <v>7006501782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1006920</v>
      </c>
      <c r="R21" s="6"/>
      <c r="S21" s="6">
        <v>6240</v>
      </c>
      <c r="T21" s="6"/>
      <c r="U21" s="6">
        <v>5133897758</v>
      </c>
      <c r="V21" s="6"/>
      <c r="W21" s="6">
        <v>6245795874.2399998</v>
      </c>
      <c r="Y21" s="5">
        <v>3.2000000000000002E-3</v>
      </c>
    </row>
    <row r="22" spans="1:25" ht="21" x14ac:dyDescent="0.55000000000000004">
      <c r="A22" s="2" t="s">
        <v>28</v>
      </c>
      <c r="C22" s="6">
        <v>2500000</v>
      </c>
      <c r="D22" s="6"/>
      <c r="E22" s="6">
        <v>11820300562</v>
      </c>
      <c r="F22" s="6"/>
      <c r="G22" s="6">
        <v>11540920500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2500000</v>
      </c>
      <c r="R22" s="6"/>
      <c r="S22" s="6">
        <v>4831</v>
      </c>
      <c r="T22" s="6"/>
      <c r="U22" s="6">
        <v>11820300562</v>
      </c>
      <c r="V22" s="6"/>
      <c r="W22" s="6">
        <v>12005638875</v>
      </c>
      <c r="Y22" s="5">
        <v>6.1999999999999998E-3</v>
      </c>
    </row>
    <row r="23" spans="1:25" ht="21" x14ac:dyDescent="0.55000000000000004">
      <c r="A23" s="2" t="s">
        <v>29</v>
      </c>
      <c r="C23" s="6">
        <v>797896</v>
      </c>
      <c r="D23" s="6"/>
      <c r="E23" s="6">
        <v>26645542783</v>
      </c>
      <c r="F23" s="6"/>
      <c r="G23" s="6">
        <v>28910263510.259998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797896</v>
      </c>
      <c r="R23" s="6"/>
      <c r="S23" s="6">
        <v>37150</v>
      </c>
      <c r="T23" s="6"/>
      <c r="U23" s="6">
        <v>26645542783</v>
      </c>
      <c r="V23" s="6"/>
      <c r="W23" s="6">
        <v>29465467473.419998</v>
      </c>
      <c r="Y23" s="5">
        <v>1.52E-2</v>
      </c>
    </row>
    <row r="24" spans="1:25" ht="21" x14ac:dyDescent="0.55000000000000004">
      <c r="A24" s="2" t="s">
        <v>30</v>
      </c>
      <c r="C24" s="6">
        <v>2500000</v>
      </c>
      <c r="D24" s="6"/>
      <c r="E24" s="6">
        <v>15122863506</v>
      </c>
      <c r="F24" s="6"/>
      <c r="G24" s="6">
        <v>19259718750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2500000</v>
      </c>
      <c r="R24" s="6"/>
      <c r="S24" s="6">
        <v>6870</v>
      </c>
      <c r="T24" s="6"/>
      <c r="U24" s="6">
        <v>15122863506</v>
      </c>
      <c r="V24" s="6"/>
      <c r="W24" s="6">
        <v>17072808750</v>
      </c>
      <c r="Y24" s="5">
        <v>8.8000000000000005E-3</v>
      </c>
    </row>
    <row r="25" spans="1:25" ht="21" x14ac:dyDescent="0.55000000000000004">
      <c r="A25" s="2" t="s">
        <v>31</v>
      </c>
      <c r="C25" s="6">
        <v>5800000</v>
      </c>
      <c r="D25" s="6"/>
      <c r="E25" s="6">
        <v>33378931916</v>
      </c>
      <c r="F25" s="6"/>
      <c r="G25" s="6">
        <v>34535285100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5800000</v>
      </c>
      <c r="R25" s="6"/>
      <c r="S25" s="6">
        <v>5650</v>
      </c>
      <c r="T25" s="6"/>
      <c r="U25" s="6">
        <v>33378931916</v>
      </c>
      <c r="V25" s="6"/>
      <c r="W25" s="6">
        <v>32575018500</v>
      </c>
      <c r="Y25" s="5">
        <v>1.6799999999999999E-2</v>
      </c>
    </row>
    <row r="26" spans="1:25" ht="21" x14ac:dyDescent="0.55000000000000004">
      <c r="A26" s="2" t="s">
        <v>32</v>
      </c>
      <c r="C26" s="6">
        <v>1350000</v>
      </c>
      <c r="D26" s="6"/>
      <c r="E26" s="6">
        <v>29107350000</v>
      </c>
      <c r="F26" s="6"/>
      <c r="G26" s="6">
        <v>25926812100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1350000</v>
      </c>
      <c r="R26" s="6"/>
      <c r="S26" s="6">
        <v>18660</v>
      </c>
      <c r="T26" s="6"/>
      <c r="U26" s="6">
        <v>29107350000</v>
      </c>
      <c r="V26" s="6"/>
      <c r="W26" s="6">
        <v>25041113550</v>
      </c>
      <c r="Y26" s="5">
        <v>1.29E-2</v>
      </c>
    </row>
    <row r="27" spans="1:25" ht="21" x14ac:dyDescent="0.55000000000000004">
      <c r="A27" s="2" t="s">
        <v>33</v>
      </c>
      <c r="C27" s="6">
        <v>1350000</v>
      </c>
      <c r="D27" s="6"/>
      <c r="E27" s="6">
        <v>30459496886</v>
      </c>
      <c r="F27" s="6"/>
      <c r="G27" s="6">
        <v>27268779600</v>
      </c>
      <c r="H27" s="6"/>
      <c r="I27" s="6">
        <v>0</v>
      </c>
      <c r="J27" s="6"/>
      <c r="K27" s="6">
        <v>0</v>
      </c>
      <c r="L27" s="6"/>
      <c r="M27" s="6">
        <v>0</v>
      </c>
      <c r="N27" s="6"/>
      <c r="O27" s="6">
        <v>0</v>
      </c>
      <c r="P27" s="6"/>
      <c r="Q27" s="6">
        <v>1350000</v>
      </c>
      <c r="R27" s="6"/>
      <c r="S27" s="6">
        <v>21570</v>
      </c>
      <c r="T27" s="6"/>
      <c r="U27" s="6">
        <v>30459496886</v>
      </c>
      <c r="V27" s="6"/>
      <c r="W27" s="6">
        <v>28946238975</v>
      </c>
      <c r="Y27" s="5">
        <v>1.49E-2</v>
      </c>
    </row>
    <row r="28" spans="1:25" ht="21" x14ac:dyDescent="0.55000000000000004">
      <c r="A28" s="2" t="s">
        <v>34</v>
      </c>
      <c r="C28" s="6">
        <v>500000</v>
      </c>
      <c r="D28" s="6"/>
      <c r="E28" s="6">
        <v>10425350975</v>
      </c>
      <c r="F28" s="6"/>
      <c r="G28" s="6">
        <v>12201963750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500000</v>
      </c>
      <c r="R28" s="6"/>
      <c r="S28" s="6">
        <v>21450</v>
      </c>
      <c r="T28" s="6"/>
      <c r="U28" s="6">
        <v>10425350975</v>
      </c>
      <c r="V28" s="6"/>
      <c r="W28" s="6">
        <v>10661186250</v>
      </c>
      <c r="Y28" s="5">
        <v>5.4999999999999997E-3</v>
      </c>
    </row>
    <row r="29" spans="1:25" ht="21" x14ac:dyDescent="0.55000000000000004">
      <c r="A29" s="2" t="s">
        <v>35</v>
      </c>
      <c r="C29" s="6">
        <v>4000000</v>
      </c>
      <c r="D29" s="6"/>
      <c r="E29" s="6">
        <v>57364233003</v>
      </c>
      <c r="F29" s="6"/>
      <c r="G29" s="6">
        <v>66601350000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4000000</v>
      </c>
      <c r="R29" s="6"/>
      <c r="S29" s="6">
        <v>15710</v>
      </c>
      <c r="T29" s="6"/>
      <c r="U29" s="6">
        <v>57364233003</v>
      </c>
      <c r="V29" s="6"/>
      <c r="W29" s="6">
        <v>62466102000</v>
      </c>
      <c r="Y29" s="5">
        <v>3.2099999999999997E-2</v>
      </c>
    </row>
    <row r="30" spans="1:25" ht="21" x14ac:dyDescent="0.55000000000000004">
      <c r="A30" s="2" t="s">
        <v>36</v>
      </c>
      <c r="C30" s="6">
        <v>7000000</v>
      </c>
      <c r="D30" s="6"/>
      <c r="E30" s="6">
        <v>75389896730</v>
      </c>
      <c r="F30" s="6"/>
      <c r="G30" s="6">
        <v>76889767500</v>
      </c>
      <c r="H30" s="6"/>
      <c r="I30" s="6">
        <v>0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7000000</v>
      </c>
      <c r="R30" s="6"/>
      <c r="S30" s="6">
        <v>10010</v>
      </c>
      <c r="T30" s="6"/>
      <c r="U30" s="6">
        <v>75389896730</v>
      </c>
      <c r="V30" s="6"/>
      <c r="W30" s="6">
        <v>69653083500</v>
      </c>
      <c r="Y30" s="5">
        <v>3.5799999999999998E-2</v>
      </c>
    </row>
    <row r="31" spans="1:25" ht="21" x14ac:dyDescent="0.55000000000000004">
      <c r="A31" s="2" t="s">
        <v>37</v>
      </c>
      <c r="C31" s="6">
        <v>9500000</v>
      </c>
      <c r="D31" s="6"/>
      <c r="E31" s="6">
        <v>92154944199</v>
      </c>
      <c r="F31" s="6"/>
      <c r="G31" s="6">
        <v>95662401750</v>
      </c>
      <c r="H31" s="6"/>
      <c r="I31" s="6">
        <v>0</v>
      </c>
      <c r="J31" s="6"/>
      <c r="K31" s="6">
        <v>0</v>
      </c>
      <c r="L31" s="6"/>
      <c r="M31" s="6">
        <v>0</v>
      </c>
      <c r="N31" s="6"/>
      <c r="O31" s="6">
        <v>0</v>
      </c>
      <c r="P31" s="6"/>
      <c r="Q31" s="6">
        <v>9500000</v>
      </c>
      <c r="R31" s="6"/>
      <c r="S31" s="6">
        <v>8650</v>
      </c>
      <c r="T31" s="6"/>
      <c r="U31" s="6">
        <v>92154944199</v>
      </c>
      <c r="V31" s="6"/>
      <c r="W31" s="6">
        <v>81686058750</v>
      </c>
      <c r="Y31" s="5">
        <v>4.2000000000000003E-2</v>
      </c>
    </row>
    <row r="32" spans="1:25" ht="21" x14ac:dyDescent="0.55000000000000004">
      <c r="A32" s="2" t="s">
        <v>38</v>
      </c>
      <c r="C32" s="6">
        <v>3500000</v>
      </c>
      <c r="D32" s="6"/>
      <c r="E32" s="6">
        <v>39862640532</v>
      </c>
      <c r="F32" s="6"/>
      <c r="G32" s="6">
        <v>32112785250</v>
      </c>
      <c r="H32" s="6"/>
      <c r="I32" s="6">
        <v>0</v>
      </c>
      <c r="J32" s="6"/>
      <c r="K32" s="6">
        <v>0</v>
      </c>
      <c r="L32" s="6"/>
      <c r="M32" s="6">
        <v>0</v>
      </c>
      <c r="N32" s="6"/>
      <c r="O32" s="6">
        <v>0</v>
      </c>
      <c r="P32" s="6"/>
      <c r="Q32" s="6">
        <v>3500000</v>
      </c>
      <c r="R32" s="6"/>
      <c r="S32" s="6">
        <v>8580</v>
      </c>
      <c r="T32" s="6"/>
      <c r="U32" s="6">
        <v>39862640532</v>
      </c>
      <c r="V32" s="6"/>
      <c r="W32" s="6">
        <v>29851321500</v>
      </c>
      <c r="Y32" s="5">
        <v>1.54E-2</v>
      </c>
    </row>
    <row r="33" spans="1:25" ht="21" x14ac:dyDescent="0.55000000000000004">
      <c r="A33" s="2" t="s">
        <v>39</v>
      </c>
      <c r="C33" s="6">
        <v>6976281</v>
      </c>
      <c r="D33" s="6"/>
      <c r="E33" s="6">
        <v>75932186680</v>
      </c>
      <c r="F33" s="6"/>
      <c r="G33" s="6">
        <v>95907898530.931503</v>
      </c>
      <c r="H33" s="6"/>
      <c r="I33" s="6">
        <v>0</v>
      </c>
      <c r="J33" s="6"/>
      <c r="K33" s="6">
        <v>0</v>
      </c>
      <c r="L33" s="6"/>
      <c r="M33" s="6">
        <v>0</v>
      </c>
      <c r="N33" s="6"/>
      <c r="O33" s="6">
        <v>0</v>
      </c>
      <c r="P33" s="6"/>
      <c r="Q33" s="6">
        <v>6976281</v>
      </c>
      <c r="R33" s="6"/>
      <c r="S33" s="6">
        <v>13670</v>
      </c>
      <c r="T33" s="6"/>
      <c r="U33" s="6">
        <v>75932186680</v>
      </c>
      <c r="V33" s="6"/>
      <c r="W33" s="6">
        <v>94798334990.443497</v>
      </c>
      <c r="Y33" s="5">
        <v>4.8800000000000003E-2</v>
      </c>
    </row>
    <row r="34" spans="1:25" ht="21" x14ac:dyDescent="0.55000000000000004">
      <c r="A34" s="2" t="s">
        <v>40</v>
      </c>
      <c r="C34" s="6">
        <v>6700000</v>
      </c>
      <c r="D34" s="6"/>
      <c r="E34" s="6">
        <v>99387712396</v>
      </c>
      <c r="F34" s="6"/>
      <c r="G34" s="6">
        <v>97704180450</v>
      </c>
      <c r="H34" s="6"/>
      <c r="I34" s="6">
        <v>0</v>
      </c>
      <c r="J34" s="6"/>
      <c r="K34" s="6">
        <v>0</v>
      </c>
      <c r="L34" s="6"/>
      <c r="M34" s="6">
        <v>0</v>
      </c>
      <c r="N34" s="6"/>
      <c r="O34" s="6">
        <v>0</v>
      </c>
      <c r="P34" s="6"/>
      <c r="Q34" s="6">
        <v>6700000</v>
      </c>
      <c r="R34" s="6"/>
      <c r="S34" s="6">
        <v>13970</v>
      </c>
      <c r="T34" s="6"/>
      <c r="U34" s="6">
        <v>99387712396</v>
      </c>
      <c r="V34" s="6"/>
      <c r="W34" s="6">
        <v>93042085950</v>
      </c>
      <c r="Y34" s="5">
        <v>4.7899999999999998E-2</v>
      </c>
    </row>
    <row r="35" spans="1:25" ht="21" x14ac:dyDescent="0.55000000000000004">
      <c r="A35" s="2" t="s">
        <v>41</v>
      </c>
      <c r="C35" s="6">
        <v>1150000</v>
      </c>
      <c r="D35" s="6"/>
      <c r="E35" s="6">
        <v>26406045733</v>
      </c>
      <c r="F35" s="6"/>
      <c r="G35" s="6">
        <v>28807569000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1150000</v>
      </c>
      <c r="R35" s="6"/>
      <c r="S35" s="6">
        <v>23560</v>
      </c>
      <c r="T35" s="6"/>
      <c r="U35" s="6">
        <v>26406045733</v>
      </c>
      <c r="V35" s="6"/>
      <c r="W35" s="6">
        <v>26932790700</v>
      </c>
      <c r="Y35" s="5">
        <v>1.3899999999999999E-2</v>
      </c>
    </row>
    <row r="36" spans="1:25" ht="21" x14ac:dyDescent="0.55000000000000004">
      <c r="A36" s="2" t="s">
        <v>42</v>
      </c>
      <c r="C36" s="6">
        <v>4000000</v>
      </c>
      <c r="D36" s="6"/>
      <c r="E36" s="6">
        <v>41775097397</v>
      </c>
      <c r="F36" s="6"/>
      <c r="G36" s="6">
        <v>51452028000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4000000</v>
      </c>
      <c r="R36" s="6"/>
      <c r="S36" s="6">
        <v>12380</v>
      </c>
      <c r="T36" s="6"/>
      <c r="U36" s="6">
        <v>41775097397</v>
      </c>
      <c r="V36" s="6"/>
      <c r="W36" s="6">
        <v>49225356000</v>
      </c>
      <c r="Y36" s="5">
        <v>2.53E-2</v>
      </c>
    </row>
    <row r="37" spans="1:25" ht="21" x14ac:dyDescent="0.55000000000000004">
      <c r="A37" s="2" t="s">
        <v>43</v>
      </c>
      <c r="C37" s="6">
        <v>551724</v>
      </c>
      <c r="D37" s="6"/>
      <c r="E37" s="6">
        <v>8766657517</v>
      </c>
      <c r="F37" s="6"/>
      <c r="G37" s="6">
        <v>6082213375.9980001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551724</v>
      </c>
      <c r="R37" s="6"/>
      <c r="S37" s="6">
        <v>9280</v>
      </c>
      <c r="T37" s="6"/>
      <c r="U37" s="6">
        <v>8766657517</v>
      </c>
      <c r="V37" s="6"/>
      <c r="W37" s="6">
        <v>5089534727.6160002</v>
      </c>
      <c r="Y37" s="5">
        <v>2.5999999999999999E-3</v>
      </c>
    </row>
    <row r="38" spans="1:25" ht="21" x14ac:dyDescent="0.55000000000000004">
      <c r="A38" s="2" t="s">
        <v>44</v>
      </c>
      <c r="C38" s="6">
        <v>9233449</v>
      </c>
      <c r="D38" s="6"/>
      <c r="E38" s="6">
        <v>79710409017</v>
      </c>
      <c r="F38" s="6"/>
      <c r="G38" s="6">
        <v>78659830515.316498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9233449</v>
      </c>
      <c r="R38" s="6"/>
      <c r="S38" s="6">
        <v>8170</v>
      </c>
      <c r="T38" s="6"/>
      <c r="U38" s="6">
        <v>79710409017</v>
      </c>
      <c r="V38" s="6"/>
      <c r="W38" s="6">
        <v>74988426523.936493</v>
      </c>
      <c r="Y38" s="5">
        <v>3.8600000000000002E-2</v>
      </c>
    </row>
    <row r="39" spans="1:25" ht="21" x14ac:dyDescent="0.55000000000000004">
      <c r="A39" s="2" t="s">
        <v>45</v>
      </c>
      <c r="C39" s="6">
        <v>2200000</v>
      </c>
      <c r="D39" s="6"/>
      <c r="E39" s="6">
        <v>76143833064</v>
      </c>
      <c r="F39" s="6"/>
      <c r="G39" s="6">
        <v>76432504500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2200000</v>
      </c>
      <c r="R39" s="6"/>
      <c r="S39" s="6">
        <v>31900</v>
      </c>
      <c r="T39" s="6"/>
      <c r="U39" s="6">
        <v>76143833064</v>
      </c>
      <c r="V39" s="6"/>
      <c r="W39" s="6">
        <v>69762429000</v>
      </c>
      <c r="Y39" s="5">
        <v>3.5900000000000001E-2</v>
      </c>
    </row>
    <row r="40" spans="1:25" ht="21" x14ac:dyDescent="0.55000000000000004">
      <c r="A40" s="2" t="s">
        <v>46</v>
      </c>
      <c r="C40" s="6">
        <v>600000</v>
      </c>
      <c r="D40" s="6"/>
      <c r="E40" s="6">
        <v>44472358074</v>
      </c>
      <c r="F40" s="6"/>
      <c r="G40" s="6">
        <v>56183706000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600000</v>
      </c>
      <c r="R40" s="6"/>
      <c r="S40" s="6">
        <v>81050</v>
      </c>
      <c r="T40" s="6"/>
      <c r="U40" s="6">
        <v>44472358074</v>
      </c>
      <c r="V40" s="6"/>
      <c r="W40" s="6">
        <v>48340651500</v>
      </c>
      <c r="Y40" s="5">
        <v>2.4899999999999999E-2</v>
      </c>
    </row>
    <row r="41" spans="1:25" ht="21" x14ac:dyDescent="0.55000000000000004">
      <c r="A41" s="2" t="s">
        <v>47</v>
      </c>
      <c r="C41" s="6">
        <v>20500000</v>
      </c>
      <c r="D41" s="6"/>
      <c r="E41" s="6">
        <v>220592652612</v>
      </c>
      <c r="F41" s="6"/>
      <c r="G41" s="6">
        <v>235366188750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20500000</v>
      </c>
      <c r="R41" s="6"/>
      <c r="S41" s="6">
        <v>10990</v>
      </c>
      <c r="T41" s="6"/>
      <c r="U41" s="6">
        <v>220592652612</v>
      </c>
      <c r="V41" s="6"/>
      <c r="W41" s="6">
        <v>223954494750</v>
      </c>
      <c r="Y41" s="5">
        <v>0.1152</v>
      </c>
    </row>
    <row r="42" spans="1:25" ht="21" x14ac:dyDescent="0.55000000000000004">
      <c r="A42" s="2" t="s">
        <v>48</v>
      </c>
      <c r="C42" s="6">
        <v>7600000</v>
      </c>
      <c r="D42" s="6"/>
      <c r="E42" s="6">
        <v>29921290784</v>
      </c>
      <c r="F42" s="6"/>
      <c r="G42" s="6">
        <v>16401427380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7600000</v>
      </c>
      <c r="R42" s="6"/>
      <c r="S42" s="6">
        <v>2043</v>
      </c>
      <c r="T42" s="6"/>
      <c r="U42" s="6">
        <v>29921290784</v>
      </c>
      <c r="V42" s="6"/>
      <c r="W42" s="6">
        <v>15434415540</v>
      </c>
      <c r="Y42" s="5">
        <v>7.9000000000000008E-3</v>
      </c>
    </row>
    <row r="43" spans="1:25" ht="21" x14ac:dyDescent="0.55000000000000004">
      <c r="A43" s="2" t="s">
        <v>49</v>
      </c>
      <c r="C43" s="6">
        <v>1500000</v>
      </c>
      <c r="D43" s="6"/>
      <c r="E43" s="6">
        <v>26826095158</v>
      </c>
      <c r="F43" s="6"/>
      <c r="G43" s="6">
        <v>26556045750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1500000</v>
      </c>
      <c r="R43" s="6"/>
      <c r="S43" s="6">
        <v>15250</v>
      </c>
      <c r="T43" s="6"/>
      <c r="U43" s="6">
        <v>26826095158</v>
      </c>
      <c r="V43" s="6"/>
      <c r="W43" s="6">
        <v>22738893750</v>
      </c>
      <c r="Y43" s="5">
        <v>1.17E-2</v>
      </c>
    </row>
    <row r="44" spans="1:25" ht="21" x14ac:dyDescent="0.55000000000000004">
      <c r="A44" s="2" t="s">
        <v>50</v>
      </c>
      <c r="C44" s="6">
        <v>45631190</v>
      </c>
      <c r="D44" s="6"/>
      <c r="E44" s="6">
        <v>119075241132</v>
      </c>
      <c r="F44" s="6"/>
      <c r="G44" s="6">
        <v>81057756057.6465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45631190</v>
      </c>
      <c r="R44" s="6"/>
      <c r="S44" s="6">
        <v>1629</v>
      </c>
      <c r="T44" s="6"/>
      <c r="U44" s="6">
        <v>119075241132</v>
      </c>
      <c r="V44" s="6"/>
      <c r="W44" s="6">
        <v>73890925919.365494</v>
      </c>
      <c r="Y44" s="5">
        <v>3.7999999999999999E-2</v>
      </c>
    </row>
    <row r="45" spans="1:25" ht="21" x14ac:dyDescent="0.55000000000000004">
      <c r="A45" s="2" t="s">
        <v>51</v>
      </c>
      <c r="C45" s="6">
        <v>2449489</v>
      </c>
      <c r="D45" s="6"/>
      <c r="E45" s="6">
        <v>81470084940</v>
      </c>
      <c r="F45" s="6"/>
      <c r="G45" s="6">
        <v>75165811863.691498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2449489</v>
      </c>
      <c r="R45" s="6"/>
      <c r="S45" s="6">
        <v>29760</v>
      </c>
      <c r="T45" s="6"/>
      <c r="U45" s="6">
        <v>81470084940</v>
      </c>
      <c r="V45" s="6"/>
      <c r="W45" s="6">
        <v>72463056723.792007</v>
      </c>
      <c r="Y45" s="5">
        <v>3.73E-2</v>
      </c>
    </row>
    <row r="46" spans="1:25" ht="21" x14ac:dyDescent="0.55000000000000004">
      <c r="A46" s="2" t="s">
        <v>52</v>
      </c>
      <c r="C46" s="6">
        <v>1100000</v>
      </c>
      <c r="D46" s="6"/>
      <c r="E46" s="6">
        <v>29794014313</v>
      </c>
      <c r="F46" s="6"/>
      <c r="G46" s="6">
        <v>22907882250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1100000</v>
      </c>
      <c r="R46" s="6"/>
      <c r="S46" s="6">
        <v>17040</v>
      </c>
      <c r="T46" s="6"/>
      <c r="U46" s="6">
        <v>29794014313</v>
      </c>
      <c r="V46" s="6"/>
      <c r="W46" s="6">
        <v>18632473200</v>
      </c>
      <c r="Y46" s="5">
        <v>9.5999999999999992E-3</v>
      </c>
    </row>
    <row r="47" spans="1:25" ht="21" x14ac:dyDescent="0.55000000000000004">
      <c r="A47" s="2" t="s">
        <v>53</v>
      </c>
      <c r="C47" s="6">
        <v>1756700</v>
      </c>
      <c r="D47" s="6"/>
      <c r="E47" s="6">
        <v>27492463717</v>
      </c>
      <c r="F47" s="6"/>
      <c r="G47" s="6">
        <v>56438723563.199997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1756700</v>
      </c>
      <c r="R47" s="6"/>
      <c r="S47" s="6">
        <v>28040</v>
      </c>
      <c r="T47" s="6"/>
      <c r="U47" s="6">
        <v>27492463717</v>
      </c>
      <c r="V47" s="6"/>
      <c r="W47" s="6">
        <v>48964783685.400002</v>
      </c>
      <c r="Y47" s="5">
        <v>2.52E-2</v>
      </c>
    </row>
    <row r="48" spans="1:25" ht="21" x14ac:dyDescent="0.55000000000000004">
      <c r="A48" s="2" t="s">
        <v>54</v>
      </c>
      <c r="C48" s="6">
        <v>817884</v>
      </c>
      <c r="D48" s="6"/>
      <c r="E48" s="6">
        <v>7784487815</v>
      </c>
      <c r="F48" s="6"/>
      <c r="G48" s="6">
        <v>5528519613.3599997</v>
      </c>
      <c r="H48" s="6"/>
      <c r="I48" s="6">
        <v>0</v>
      </c>
      <c r="J48" s="6"/>
      <c r="K48" s="6">
        <v>0</v>
      </c>
      <c r="L48" s="6"/>
      <c r="M48" s="6">
        <v>0</v>
      </c>
      <c r="N48" s="6"/>
      <c r="O48" s="6">
        <v>0</v>
      </c>
      <c r="P48" s="6"/>
      <c r="Q48" s="6">
        <v>817884</v>
      </c>
      <c r="R48" s="6"/>
      <c r="S48" s="6">
        <v>6461</v>
      </c>
      <c r="T48" s="6"/>
      <c r="U48" s="6">
        <v>7784487815</v>
      </c>
      <c r="V48" s="6"/>
      <c r="W48" s="6">
        <v>5252906650.2821999</v>
      </c>
      <c r="Y48" s="5">
        <v>2.7000000000000001E-3</v>
      </c>
    </row>
    <row r="49" spans="1:25" ht="21" x14ac:dyDescent="0.55000000000000004">
      <c r="A49" s="2" t="s">
        <v>55</v>
      </c>
      <c r="C49" s="6">
        <v>1</v>
      </c>
      <c r="D49" s="6"/>
      <c r="E49" s="6">
        <v>14635</v>
      </c>
      <c r="F49" s="6"/>
      <c r="G49" s="6">
        <v>15835.2165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1</v>
      </c>
      <c r="R49" s="6"/>
      <c r="S49" s="6">
        <v>14060</v>
      </c>
      <c r="T49" s="6"/>
      <c r="U49" s="6">
        <v>14635</v>
      </c>
      <c r="V49" s="6"/>
      <c r="W49" s="6">
        <v>13976.343000000001</v>
      </c>
      <c r="Y49" s="5">
        <v>0</v>
      </c>
    </row>
    <row r="50" spans="1:25" ht="21" x14ac:dyDescent="0.55000000000000004">
      <c r="A50" s="2" t="s">
        <v>56</v>
      </c>
      <c r="C50" s="6">
        <v>5000000</v>
      </c>
      <c r="D50" s="6"/>
      <c r="E50" s="6">
        <v>34506222494</v>
      </c>
      <c r="F50" s="6"/>
      <c r="G50" s="6">
        <v>36282825000</v>
      </c>
      <c r="H50" s="6"/>
      <c r="I50" s="6">
        <v>0</v>
      </c>
      <c r="J50" s="6"/>
      <c r="K50" s="6">
        <v>0</v>
      </c>
      <c r="L50" s="6"/>
      <c r="M50" s="6">
        <v>-1000000</v>
      </c>
      <c r="N50" s="6"/>
      <c r="O50" s="6">
        <v>6361920153</v>
      </c>
      <c r="P50" s="6"/>
      <c r="Q50" s="6">
        <v>4000000</v>
      </c>
      <c r="R50" s="6"/>
      <c r="S50" s="6">
        <v>5350</v>
      </c>
      <c r="T50" s="6"/>
      <c r="U50" s="6">
        <v>27604977999</v>
      </c>
      <c r="V50" s="6"/>
      <c r="W50" s="6">
        <v>21272670000</v>
      </c>
      <c r="Y50" s="5">
        <v>1.09E-2</v>
      </c>
    </row>
    <row r="51" spans="1:25" s="14" customFormat="1" ht="21" x14ac:dyDescent="0.55000000000000004">
      <c r="A51" s="18" t="s">
        <v>57</v>
      </c>
      <c r="C51" s="13">
        <v>5790572</v>
      </c>
      <c r="D51" s="13"/>
      <c r="E51" s="13">
        <f>48213564040-31</f>
        <v>48213564009</v>
      </c>
      <c r="F51" s="13"/>
      <c r="G51" s="13">
        <f>29241079930.728-40</f>
        <v>29241079890.728001</v>
      </c>
      <c r="H51" s="13"/>
      <c r="I51" s="13">
        <v>0</v>
      </c>
      <c r="J51" s="13"/>
      <c r="K51" s="13">
        <v>0</v>
      </c>
      <c r="L51" s="13"/>
      <c r="M51" s="13">
        <v>0</v>
      </c>
      <c r="N51" s="13"/>
      <c r="O51" s="13">
        <v>0</v>
      </c>
      <c r="P51" s="13"/>
      <c r="Q51" s="13">
        <v>5790572</v>
      </c>
      <c r="R51" s="13"/>
      <c r="S51" s="13">
        <v>4379</v>
      </c>
      <c r="T51" s="13"/>
      <c r="U51" s="13">
        <v>48213564040</v>
      </c>
      <c r="V51" s="13"/>
      <c r="W51" s="13">
        <v>25206041145.011398</v>
      </c>
      <c r="Y51" s="19">
        <v>1.2999999999999999E-2</v>
      </c>
    </row>
    <row r="52" spans="1:25" s="14" customFormat="1" ht="21" x14ac:dyDescent="0.55000000000000004">
      <c r="A52" s="18" t="s">
        <v>58</v>
      </c>
      <c r="C52" s="13">
        <v>0</v>
      </c>
      <c r="D52" s="13"/>
      <c r="E52" s="13">
        <v>0</v>
      </c>
      <c r="F52" s="13"/>
      <c r="G52" s="13">
        <v>0</v>
      </c>
      <c r="H52" s="13"/>
      <c r="I52" s="13">
        <v>3574650</v>
      </c>
      <c r="J52" s="13"/>
      <c r="K52" s="13">
        <v>18644299984</v>
      </c>
      <c r="L52" s="13"/>
      <c r="M52" s="13">
        <v>0</v>
      </c>
      <c r="N52" s="13"/>
      <c r="O52" s="13">
        <v>0</v>
      </c>
      <c r="P52" s="13"/>
      <c r="Q52" s="13">
        <v>3574650</v>
      </c>
      <c r="R52" s="13"/>
      <c r="S52" s="13">
        <v>5370</v>
      </c>
      <c r="T52" s="13"/>
      <c r="U52" s="13">
        <f>18644299984-31</f>
        <v>18644299953</v>
      </c>
      <c r="V52" s="13"/>
      <c r="W52" s="13">
        <f>19081655070.525-8</f>
        <v>19081655062.525002</v>
      </c>
      <c r="Y52" s="19">
        <v>9.7999999999999997E-3</v>
      </c>
    </row>
    <row r="53" spans="1:25" s="14" customFormat="1" ht="19.5" thickBot="1" x14ac:dyDescent="0.5">
      <c r="C53" s="17">
        <f>SUM(C9:C52)</f>
        <v>238724143</v>
      </c>
      <c r="D53" s="13"/>
      <c r="E53" s="17">
        <f>SUM(E9:E52)</f>
        <v>1937458980884</v>
      </c>
      <c r="F53" s="13"/>
      <c r="G53" s="23">
        <f>SUM(G9:G52)</f>
        <v>2001370150585.2517</v>
      </c>
      <c r="H53" s="13"/>
      <c r="I53" s="17">
        <f>SUM(I9:I52)</f>
        <v>4820685</v>
      </c>
      <c r="J53" s="13"/>
      <c r="K53" s="17">
        <f>SUM(K9:K52)</f>
        <v>29915959446</v>
      </c>
      <c r="L53" s="13"/>
      <c r="M53" s="17">
        <f>SUM(M9:M52)</f>
        <v>-7723370</v>
      </c>
      <c r="N53" s="13"/>
      <c r="O53" s="17">
        <f>SUM(O9:O52)</f>
        <v>79948671086</v>
      </c>
      <c r="P53" s="13"/>
      <c r="Q53" s="17">
        <f>SUM(Q9:Q52)</f>
        <v>235821458</v>
      </c>
      <c r="R53" s="13"/>
      <c r="S53" s="17">
        <f>SUM(S9:S52)</f>
        <v>562745</v>
      </c>
      <c r="T53" s="13"/>
      <c r="U53" s="17">
        <f>SUM(U9:U52)</f>
        <v>1896942226941</v>
      </c>
      <c r="V53" s="13"/>
      <c r="W53" s="17">
        <f>SUM(W9:W52)</f>
        <v>1786059503977.4819</v>
      </c>
      <c r="Y53" s="21">
        <f>SUM(Y9:Y52)</f>
        <v>0.91910000000000036</v>
      </c>
    </row>
    <row r="54" spans="1:25" s="14" customFormat="1" ht="19.5" thickTop="1" x14ac:dyDescent="0.4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4"/>
      <c r="V54" s="13"/>
      <c r="W54" s="13"/>
    </row>
    <row r="55" spans="1:25" s="14" customFormat="1" x14ac:dyDescent="0.45"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4"/>
      <c r="V55" s="13"/>
      <c r="W55" s="13"/>
    </row>
    <row r="56" spans="1:25" s="14" customFormat="1" x14ac:dyDescent="0.45"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5"/>
      <c r="V56" s="13"/>
      <c r="W56" s="13"/>
    </row>
    <row r="57" spans="1:25" s="14" customFormat="1" x14ac:dyDescent="0.45"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5" s="14" customFormat="1" x14ac:dyDescent="0.45">
      <c r="G58" s="22"/>
      <c r="K58" s="22"/>
      <c r="U58" s="22"/>
    </row>
    <row r="59" spans="1:25" s="14" customFormat="1" x14ac:dyDescent="0.45">
      <c r="G59" s="22"/>
    </row>
    <row r="60" spans="1:25" s="14" customFormat="1" x14ac:dyDescent="0.45"/>
    <row r="61" spans="1:25" s="14" customFormat="1" x14ac:dyDescent="0.45"/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Normal="95" zoomScaleSheetLayoutView="100" workbookViewId="0">
      <selection activeCell="B13" sqref="B13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23.7109375" style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26" t="s">
        <v>0</v>
      </c>
      <c r="B2" s="26" t="s">
        <v>0</v>
      </c>
      <c r="C2" s="26" t="s">
        <v>0</v>
      </c>
      <c r="D2" s="26" t="s">
        <v>0</v>
      </c>
      <c r="E2" s="26" t="s">
        <v>0</v>
      </c>
    </row>
    <row r="3" spans="1:7" ht="30" x14ac:dyDescent="0.45">
      <c r="A3" s="26" t="s">
        <v>88</v>
      </c>
      <c r="B3" s="26" t="s">
        <v>88</v>
      </c>
      <c r="C3" s="26" t="s">
        <v>88</v>
      </c>
      <c r="D3" s="26" t="s">
        <v>88</v>
      </c>
      <c r="E3" s="26" t="s">
        <v>88</v>
      </c>
    </row>
    <row r="4" spans="1:7" ht="30" x14ac:dyDescent="0.45">
      <c r="A4" s="26" t="s">
        <v>2</v>
      </c>
      <c r="B4" s="26" t="s">
        <v>2</v>
      </c>
      <c r="C4" s="26" t="s">
        <v>2</v>
      </c>
      <c r="D4" s="26" t="s">
        <v>2</v>
      </c>
      <c r="E4" s="26" t="s">
        <v>2</v>
      </c>
    </row>
    <row r="6" spans="1:7" ht="53.25" customHeight="1" x14ac:dyDescent="0.45">
      <c r="A6" s="29" t="s">
        <v>92</v>
      </c>
      <c r="C6" s="29" t="s">
        <v>66</v>
      </c>
      <c r="E6" s="28" t="s">
        <v>162</v>
      </c>
      <c r="G6" s="28" t="s">
        <v>13</v>
      </c>
    </row>
    <row r="7" spans="1:7" ht="21" x14ac:dyDescent="0.55000000000000004">
      <c r="A7" s="2" t="s">
        <v>169</v>
      </c>
      <c r="C7" s="3">
        <v>-111174815919</v>
      </c>
      <c r="E7" s="5">
        <v>0.91710000000000003</v>
      </c>
      <c r="G7" s="5">
        <v>-5.7200000000000001E-2</v>
      </c>
    </row>
    <row r="8" spans="1:7" ht="21" x14ac:dyDescent="0.55000000000000004">
      <c r="A8" s="2" t="s">
        <v>170</v>
      </c>
      <c r="C8" s="6">
        <v>0</v>
      </c>
      <c r="E8" s="5">
        <v>0</v>
      </c>
      <c r="G8" s="5">
        <v>0</v>
      </c>
    </row>
    <row r="9" spans="1:7" ht="21" x14ac:dyDescent="0.55000000000000004">
      <c r="A9" s="2" t="s">
        <v>171</v>
      </c>
      <c r="C9" s="3">
        <v>204004964</v>
      </c>
      <c r="E9" s="5">
        <v>-1.6999999999999999E-3</v>
      </c>
      <c r="G9" s="5">
        <v>1E-4</v>
      </c>
    </row>
    <row r="10" spans="1:7" ht="19.5" thickBot="1" x14ac:dyDescent="0.5">
      <c r="C10" s="15">
        <f>SUM(C7:C9)</f>
        <v>-110970810955</v>
      </c>
      <c r="E10" s="8">
        <f>SUM(E7:E9)</f>
        <v>0.91539999999999999</v>
      </c>
      <c r="G10" s="8">
        <f>SUM(G7:G9)</f>
        <v>-5.7099999999999998E-2</v>
      </c>
    </row>
    <row r="11" spans="1:7" ht="19.5" thickTop="1" x14ac:dyDescent="0.45"/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8"/>
  <sheetViews>
    <sheetView rightToLeft="1" view="pageBreakPreview" topLeftCell="B1" zoomScale="60" zoomScaleNormal="130" workbookViewId="0">
      <selection activeCell="H5" sqref="H5:I5"/>
    </sheetView>
  </sheetViews>
  <sheetFormatPr defaultRowHeight="18.75" x14ac:dyDescent="0.45"/>
  <cols>
    <col min="1" max="1" width="24.2851562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1.7109375" style="1" bestFit="1" customWidth="1"/>
    <col min="10" max="10" width="1" style="1" customWidth="1"/>
    <col min="11" max="11" width="16.8554687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1.710937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30" x14ac:dyDescent="0.4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30" x14ac:dyDescent="0.45">
      <c r="A6" s="30" t="s">
        <v>61</v>
      </c>
      <c r="C6" s="29" t="s">
        <v>62</v>
      </c>
      <c r="D6" s="29" t="s">
        <v>62</v>
      </c>
      <c r="E6" s="29" t="s">
        <v>62</v>
      </c>
      <c r="F6" s="29" t="s">
        <v>62</v>
      </c>
      <c r="G6" s="29" t="s">
        <v>62</v>
      </c>
      <c r="H6" s="29" t="s">
        <v>62</v>
      </c>
      <c r="I6" s="29" t="s">
        <v>62</v>
      </c>
      <c r="K6" s="29" t="s">
        <v>4</v>
      </c>
      <c r="M6" s="29" t="s">
        <v>5</v>
      </c>
      <c r="N6" s="29" t="s">
        <v>5</v>
      </c>
      <c r="O6" s="29" t="s">
        <v>5</v>
      </c>
      <c r="Q6" s="29" t="s">
        <v>6</v>
      </c>
      <c r="R6" s="29" t="s">
        <v>6</v>
      </c>
      <c r="S6" s="29" t="s">
        <v>6</v>
      </c>
    </row>
    <row r="7" spans="1:19" ht="30" x14ac:dyDescent="0.45">
      <c r="A7" s="29" t="s">
        <v>61</v>
      </c>
      <c r="C7" s="29" t="s">
        <v>63</v>
      </c>
      <c r="E7" s="29" t="s">
        <v>64</v>
      </c>
      <c r="G7" s="29" t="s">
        <v>65</v>
      </c>
      <c r="I7" s="29" t="s">
        <v>59</v>
      </c>
      <c r="K7" s="29" t="s">
        <v>66</v>
      </c>
      <c r="M7" s="29" t="s">
        <v>67</v>
      </c>
      <c r="O7" s="29" t="s">
        <v>68</v>
      </c>
      <c r="Q7" s="29" t="s">
        <v>66</v>
      </c>
      <c r="S7" s="28" t="s">
        <v>60</v>
      </c>
    </row>
    <row r="8" spans="1:19" ht="21" x14ac:dyDescent="0.55000000000000004">
      <c r="A8" s="2" t="s">
        <v>69</v>
      </c>
      <c r="C8" s="10">
        <v>279927370</v>
      </c>
      <c r="E8" s="1" t="s">
        <v>70</v>
      </c>
      <c r="G8" s="1" t="s">
        <v>71</v>
      </c>
      <c r="I8" s="6">
        <v>0</v>
      </c>
      <c r="J8" s="6"/>
      <c r="K8" s="6">
        <v>43913525904</v>
      </c>
      <c r="L8" s="6"/>
      <c r="M8" s="6">
        <v>130730880706</v>
      </c>
      <c r="N8" s="6"/>
      <c r="O8" s="6">
        <v>142016075426</v>
      </c>
      <c r="P8" s="6"/>
      <c r="Q8" s="6">
        <v>32628331184</v>
      </c>
      <c r="S8" s="5">
        <v>1.6799999999999999E-2</v>
      </c>
    </row>
    <row r="9" spans="1:19" ht="21" x14ac:dyDescent="0.55000000000000004">
      <c r="A9" s="2" t="s">
        <v>72</v>
      </c>
      <c r="C9" s="1" t="s">
        <v>73</v>
      </c>
      <c r="E9" s="1" t="s">
        <v>70</v>
      </c>
      <c r="G9" s="1" t="s">
        <v>74</v>
      </c>
      <c r="I9" s="6">
        <v>10</v>
      </c>
      <c r="J9" s="6"/>
      <c r="K9" s="6">
        <v>5038733865</v>
      </c>
      <c r="L9" s="6"/>
      <c r="M9" s="6">
        <v>34004736</v>
      </c>
      <c r="N9" s="6"/>
      <c r="O9" s="6">
        <v>420000</v>
      </c>
      <c r="P9" s="6"/>
      <c r="Q9" s="6">
        <v>5072318601</v>
      </c>
      <c r="S9" s="5">
        <v>2.5999999999999999E-3</v>
      </c>
    </row>
    <row r="10" spans="1:19" ht="21" x14ac:dyDescent="0.55000000000000004">
      <c r="A10" s="2" t="s">
        <v>75</v>
      </c>
      <c r="C10" s="1" t="s">
        <v>76</v>
      </c>
      <c r="E10" s="1" t="s">
        <v>70</v>
      </c>
      <c r="G10" s="1" t="s">
        <v>77</v>
      </c>
      <c r="I10" s="6">
        <v>10</v>
      </c>
      <c r="J10" s="6"/>
      <c r="K10" s="6">
        <v>4651589</v>
      </c>
      <c r="L10" s="6"/>
      <c r="M10" s="6">
        <v>28751</v>
      </c>
      <c r="N10" s="6"/>
      <c r="O10" s="6">
        <v>420000</v>
      </c>
      <c r="P10" s="6"/>
      <c r="Q10" s="6">
        <v>4260340</v>
      </c>
      <c r="S10" s="5">
        <v>0</v>
      </c>
    </row>
    <row r="11" spans="1:19" ht="21" x14ac:dyDescent="0.55000000000000004">
      <c r="A11" s="2" t="s">
        <v>78</v>
      </c>
      <c r="C11" s="1" t="s">
        <v>79</v>
      </c>
      <c r="E11" s="1" t="s">
        <v>70</v>
      </c>
      <c r="G11" s="1" t="s">
        <v>77</v>
      </c>
      <c r="I11" s="6">
        <v>10</v>
      </c>
      <c r="J11" s="6"/>
      <c r="K11" s="6">
        <v>1862825349</v>
      </c>
      <c r="L11" s="6"/>
      <c r="M11" s="6">
        <v>2929076413</v>
      </c>
      <c r="N11" s="6"/>
      <c r="O11" s="6">
        <v>420000</v>
      </c>
      <c r="P11" s="6"/>
      <c r="Q11" s="6">
        <v>4791481762</v>
      </c>
      <c r="S11" s="5">
        <v>2.5000000000000001E-3</v>
      </c>
    </row>
    <row r="12" spans="1:19" ht="21" x14ac:dyDescent="0.55000000000000004">
      <c r="A12" s="2" t="s">
        <v>80</v>
      </c>
      <c r="C12" s="1" t="s">
        <v>81</v>
      </c>
      <c r="E12" s="1" t="s">
        <v>70</v>
      </c>
      <c r="G12" s="1" t="s">
        <v>82</v>
      </c>
      <c r="I12" s="6">
        <v>0</v>
      </c>
      <c r="J12" s="6"/>
      <c r="K12" s="6">
        <v>20678</v>
      </c>
      <c r="L12" s="6"/>
      <c r="M12" s="6">
        <v>0</v>
      </c>
      <c r="N12" s="6"/>
      <c r="O12" s="6">
        <v>0</v>
      </c>
      <c r="P12" s="6"/>
      <c r="Q12" s="6">
        <v>20678</v>
      </c>
      <c r="S12" s="5">
        <v>0</v>
      </c>
    </row>
    <row r="13" spans="1:19" ht="21" x14ac:dyDescent="0.55000000000000004">
      <c r="A13" s="2" t="s">
        <v>83</v>
      </c>
      <c r="C13" s="10">
        <v>279914422</v>
      </c>
      <c r="E13" s="1" t="s">
        <v>84</v>
      </c>
      <c r="G13" s="1" t="s">
        <v>85</v>
      </c>
      <c r="I13" s="6">
        <v>0</v>
      </c>
      <c r="J13" s="6"/>
      <c r="K13" s="6">
        <v>6985762</v>
      </c>
      <c r="L13" s="6"/>
      <c r="M13" s="6">
        <v>972950956</v>
      </c>
      <c r="N13" s="6"/>
      <c r="O13" s="6">
        <v>0</v>
      </c>
      <c r="P13" s="6"/>
      <c r="Q13" s="6">
        <v>979936718</v>
      </c>
      <c r="S13" s="5">
        <v>5.0000000000000001E-4</v>
      </c>
    </row>
    <row r="14" spans="1:19" s="14" customFormat="1" ht="21" x14ac:dyDescent="0.55000000000000004">
      <c r="A14" s="18" t="s">
        <v>80</v>
      </c>
      <c r="C14" s="14" t="s">
        <v>86</v>
      </c>
      <c r="E14" s="14" t="s">
        <v>84</v>
      </c>
      <c r="G14" s="14" t="s">
        <v>87</v>
      </c>
      <c r="I14" s="13">
        <v>0</v>
      </c>
      <c r="J14" s="13"/>
      <c r="K14" s="13">
        <v>70858</v>
      </c>
      <c r="L14" s="13"/>
      <c r="M14" s="13">
        <v>0</v>
      </c>
      <c r="N14" s="13"/>
      <c r="O14" s="13">
        <v>0</v>
      </c>
      <c r="P14" s="13"/>
      <c r="Q14" s="13">
        <v>70858</v>
      </c>
      <c r="S14" s="19">
        <v>0</v>
      </c>
    </row>
    <row r="15" spans="1:19" s="14" customFormat="1" ht="19.5" thickBot="1" x14ac:dyDescent="0.5">
      <c r="K15" s="20">
        <f>SUM(K8:K14)</f>
        <v>50826814005</v>
      </c>
      <c r="M15" s="20">
        <f>SUM(M8:M14)</f>
        <v>134666941562</v>
      </c>
      <c r="O15" s="20">
        <f>SUM(O8:O14)</f>
        <v>142017335426</v>
      </c>
      <c r="Q15" s="20">
        <f>SUM(Q8:Q14)</f>
        <v>43476420141</v>
      </c>
      <c r="S15" s="21">
        <f>SUM(S8:S14)</f>
        <v>2.24E-2</v>
      </c>
    </row>
    <row r="16" spans="1:19" s="14" customFormat="1" ht="19.5" thickTop="1" x14ac:dyDescent="0.45"/>
    <row r="17" spans="13:13" s="14" customFormat="1" x14ac:dyDescent="0.45">
      <c r="M17" s="22"/>
    </row>
    <row r="18" spans="13:13" s="14" customFormat="1" x14ac:dyDescent="0.45"/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14"/>
  <sheetViews>
    <sheetView rightToLeft="1" view="pageBreakPreview" zoomScale="85" zoomScaleNormal="115" zoomScaleSheetLayoutView="85" workbookViewId="0">
      <selection activeCell="E15" sqref="E15"/>
    </sheetView>
  </sheetViews>
  <sheetFormatPr defaultRowHeight="18.75" x14ac:dyDescent="0.45"/>
  <cols>
    <col min="1" max="1" width="18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28515625" style="1" bestFit="1" customWidth="1"/>
    <col min="8" max="8" width="1" style="1" customWidth="1"/>
    <col min="9" max="9" width="15.85546875" style="1" bestFit="1" customWidth="1"/>
    <col min="10" max="10" width="1" style="1" customWidth="1"/>
    <col min="11" max="11" width="16.1406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30" x14ac:dyDescent="0.45">
      <c r="A3" s="26" t="s">
        <v>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30" x14ac:dyDescent="0.45">
      <c r="A6" s="29" t="s">
        <v>89</v>
      </c>
      <c r="B6" s="29" t="s">
        <v>89</v>
      </c>
      <c r="C6" s="29" t="s">
        <v>89</v>
      </c>
      <c r="D6" s="29" t="s">
        <v>89</v>
      </c>
      <c r="E6" s="29" t="s">
        <v>89</v>
      </c>
      <c r="G6" s="29" t="s">
        <v>90</v>
      </c>
      <c r="H6" s="29" t="s">
        <v>90</v>
      </c>
      <c r="I6" s="29" t="s">
        <v>90</v>
      </c>
      <c r="J6" s="29" t="s">
        <v>90</v>
      </c>
      <c r="K6" s="29" t="s">
        <v>90</v>
      </c>
      <c r="M6" s="29" t="s">
        <v>91</v>
      </c>
      <c r="N6" s="29" t="s">
        <v>91</v>
      </c>
      <c r="O6" s="29" t="s">
        <v>91</v>
      </c>
      <c r="P6" s="29" t="s">
        <v>91</v>
      </c>
      <c r="Q6" s="29" t="s">
        <v>91</v>
      </c>
    </row>
    <row r="7" spans="1:17" ht="30" x14ac:dyDescent="0.45">
      <c r="A7" s="29" t="s">
        <v>92</v>
      </c>
      <c r="C7" s="29" t="s">
        <v>93</v>
      </c>
      <c r="E7" s="29" t="s">
        <v>59</v>
      </c>
      <c r="G7" s="29" t="s">
        <v>94</v>
      </c>
      <c r="I7" s="29" t="s">
        <v>95</v>
      </c>
      <c r="K7" s="29" t="s">
        <v>96</v>
      </c>
      <c r="M7" s="29" t="s">
        <v>94</v>
      </c>
      <c r="O7" s="29" t="s">
        <v>95</v>
      </c>
      <c r="Q7" s="29" t="s">
        <v>96</v>
      </c>
    </row>
    <row r="8" spans="1:17" ht="21" x14ac:dyDescent="0.55000000000000004">
      <c r="A8" s="2" t="s">
        <v>69</v>
      </c>
      <c r="C8" s="3">
        <v>30</v>
      </c>
      <c r="E8" s="6">
        <v>0</v>
      </c>
      <c r="F8" s="6"/>
      <c r="G8" s="6">
        <v>149379985</v>
      </c>
      <c r="H8" s="6"/>
      <c r="I8" s="6">
        <v>0</v>
      </c>
      <c r="J8" s="6"/>
      <c r="K8" s="6">
        <v>149379985</v>
      </c>
      <c r="L8" s="6"/>
      <c r="M8" s="6">
        <v>580074551</v>
      </c>
      <c r="N8" s="6"/>
      <c r="O8" s="6">
        <v>0</v>
      </c>
      <c r="P8" s="6"/>
      <c r="Q8" s="6">
        <v>580074551</v>
      </c>
    </row>
    <row r="9" spans="1:17" ht="21" x14ac:dyDescent="0.55000000000000004">
      <c r="A9" s="2" t="s">
        <v>72</v>
      </c>
      <c r="C9" s="3">
        <v>28</v>
      </c>
      <c r="E9" s="6">
        <v>10</v>
      </c>
      <c r="F9" s="6"/>
      <c r="G9" s="6">
        <v>34041540</v>
      </c>
      <c r="H9" s="6"/>
      <c r="I9" s="6">
        <v>281</v>
      </c>
      <c r="J9" s="6"/>
      <c r="K9" s="6">
        <v>34041259</v>
      </c>
      <c r="L9" s="6"/>
      <c r="M9" s="6">
        <v>75937803</v>
      </c>
      <c r="N9" s="6"/>
      <c r="O9" s="6">
        <v>42247</v>
      </c>
      <c r="P9" s="6"/>
      <c r="Q9" s="6">
        <v>75895556</v>
      </c>
    </row>
    <row r="10" spans="1:17" ht="21" x14ac:dyDescent="0.55000000000000004">
      <c r="A10" s="2" t="s">
        <v>75</v>
      </c>
      <c r="C10" s="3">
        <v>23</v>
      </c>
      <c r="E10" s="6">
        <v>10</v>
      </c>
      <c r="F10" s="6"/>
      <c r="G10" s="6">
        <v>27789</v>
      </c>
      <c r="H10" s="6"/>
      <c r="I10" s="6">
        <v>-6</v>
      </c>
      <c r="J10" s="6"/>
      <c r="K10" s="6">
        <v>27795</v>
      </c>
      <c r="L10" s="6"/>
      <c r="M10" s="6">
        <v>207913</v>
      </c>
      <c r="N10" s="6"/>
      <c r="O10" s="6">
        <v>66</v>
      </c>
      <c r="P10" s="6"/>
      <c r="Q10" s="6">
        <v>207847</v>
      </c>
    </row>
    <row r="11" spans="1:17" ht="21" x14ac:dyDescent="0.55000000000000004">
      <c r="A11" s="2" t="s">
        <v>78</v>
      </c>
      <c r="C11" s="3">
        <v>26</v>
      </c>
      <c r="E11" s="6">
        <v>10</v>
      </c>
      <c r="F11" s="6"/>
      <c r="G11" s="6">
        <v>20555650</v>
      </c>
      <c r="H11" s="6"/>
      <c r="I11" s="6">
        <v>34065</v>
      </c>
      <c r="J11" s="6"/>
      <c r="K11" s="6">
        <v>20521585</v>
      </c>
      <c r="L11" s="6"/>
      <c r="M11" s="6">
        <v>95940337</v>
      </c>
      <c r="N11" s="6"/>
      <c r="O11" s="6">
        <v>55663</v>
      </c>
      <c r="P11" s="6"/>
      <c r="Q11" s="6">
        <v>95884674</v>
      </c>
    </row>
    <row r="12" spans="1:17" s="14" customFormat="1" ht="19.5" thickBot="1" x14ac:dyDescent="0.5">
      <c r="E12" s="13"/>
      <c r="F12" s="13"/>
      <c r="G12" s="17">
        <f>SUM(G8:G11)</f>
        <v>204004964</v>
      </c>
      <c r="H12" s="13"/>
      <c r="I12" s="17">
        <f>SUM(I8:I11)</f>
        <v>34340</v>
      </c>
      <c r="J12" s="13"/>
      <c r="K12" s="17">
        <f>SUM(K8:K11)</f>
        <v>203970624</v>
      </c>
      <c r="L12" s="13"/>
      <c r="M12" s="17">
        <f>SUM(M8:M11)</f>
        <v>752160604</v>
      </c>
      <c r="N12" s="13"/>
      <c r="O12" s="17">
        <f>SUM(O8:O11)</f>
        <v>97976</v>
      </c>
      <c r="P12" s="13"/>
      <c r="Q12" s="17">
        <f>SUM(Q8:Q11)</f>
        <v>752062628</v>
      </c>
    </row>
    <row r="13" spans="1:17" s="14" customFormat="1" ht="19.5" thickTop="1" x14ac:dyDescent="0.45"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x14ac:dyDescent="0.45">
      <c r="I14" s="11"/>
    </row>
  </sheetData>
  <mergeCells count="15">
    <mergeCell ref="A4:Q4"/>
    <mergeCell ref="A3:Q3"/>
    <mergeCell ref="A2:Q2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0"/>
  <sheetViews>
    <sheetView rightToLeft="1" view="pageBreakPreview" zoomScale="85" zoomScaleNormal="95" zoomScaleSheetLayoutView="85" workbookViewId="0">
      <selection activeCell="G47" sqref="G47"/>
    </sheetView>
  </sheetViews>
  <sheetFormatPr defaultRowHeight="18.75" x14ac:dyDescent="0.45"/>
  <cols>
    <col min="1" max="1" width="29.71093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7.28515625" style="1" customWidth="1"/>
    <col min="6" max="6" width="1" style="1" customWidth="1"/>
    <col min="7" max="7" width="18.5703125" style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2.85546875" style="1" customWidth="1"/>
    <col min="14" max="14" width="1" style="1" customWidth="1"/>
    <col min="15" max="15" width="18.85546875" style="1" customWidth="1"/>
    <col min="16" max="16" width="1" style="1" customWidth="1"/>
    <col min="17" max="17" width="16.7109375" style="1" bestFit="1" customWidth="1"/>
    <col min="18" max="18" width="1" style="1" customWidth="1"/>
    <col min="19" max="19" width="22.42578125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30" x14ac:dyDescent="0.45">
      <c r="A3" s="26" t="s">
        <v>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6" spans="1:19" ht="30" x14ac:dyDescent="0.45">
      <c r="A6" s="30" t="s">
        <v>3</v>
      </c>
      <c r="C6" s="29" t="s">
        <v>98</v>
      </c>
      <c r="D6" s="29" t="s">
        <v>98</v>
      </c>
      <c r="E6" s="29" t="s">
        <v>98</v>
      </c>
      <c r="F6" s="29" t="s">
        <v>98</v>
      </c>
      <c r="G6" s="29" t="s">
        <v>98</v>
      </c>
      <c r="I6" s="29" t="s">
        <v>90</v>
      </c>
      <c r="J6" s="29" t="s">
        <v>90</v>
      </c>
      <c r="K6" s="29" t="s">
        <v>90</v>
      </c>
      <c r="L6" s="29" t="s">
        <v>90</v>
      </c>
      <c r="M6" s="29" t="s">
        <v>90</v>
      </c>
      <c r="O6" s="29" t="s">
        <v>91</v>
      </c>
      <c r="P6" s="29" t="s">
        <v>91</v>
      </c>
      <c r="Q6" s="29" t="s">
        <v>91</v>
      </c>
      <c r="R6" s="29" t="s">
        <v>91</v>
      </c>
      <c r="S6" s="29" t="s">
        <v>91</v>
      </c>
    </row>
    <row r="7" spans="1:19" ht="51" customHeight="1" x14ac:dyDescent="0.45">
      <c r="A7" s="29" t="s">
        <v>3</v>
      </c>
      <c r="C7" s="29" t="s">
        <v>99</v>
      </c>
      <c r="E7" s="28" t="s">
        <v>100</v>
      </c>
      <c r="G7" s="28" t="s">
        <v>101</v>
      </c>
      <c r="I7" s="28" t="s">
        <v>102</v>
      </c>
      <c r="K7" s="31" t="s">
        <v>95</v>
      </c>
      <c r="L7" s="14"/>
      <c r="M7" s="32" t="s">
        <v>103</v>
      </c>
      <c r="O7" s="28" t="s">
        <v>102</v>
      </c>
      <c r="Q7" s="29" t="s">
        <v>95</v>
      </c>
      <c r="S7" s="9" t="s">
        <v>103</v>
      </c>
    </row>
    <row r="8" spans="1:19" ht="21" x14ac:dyDescent="0.55000000000000004">
      <c r="A8" s="2" t="s">
        <v>104</v>
      </c>
      <c r="C8" s="1" t="s">
        <v>105</v>
      </c>
      <c r="E8" s="6">
        <v>1000000</v>
      </c>
      <c r="F8" s="6"/>
      <c r="G8" s="6">
        <v>4500</v>
      </c>
      <c r="H8" s="6"/>
      <c r="I8" s="6">
        <v>0</v>
      </c>
      <c r="J8" s="6"/>
      <c r="K8" s="13">
        <v>0</v>
      </c>
      <c r="L8" s="13"/>
      <c r="M8" s="13">
        <v>0</v>
      </c>
      <c r="N8" s="6"/>
      <c r="O8" s="6">
        <v>4500000000</v>
      </c>
      <c r="P8" s="6"/>
      <c r="Q8" s="6">
        <v>349652558</v>
      </c>
      <c r="R8" s="6"/>
      <c r="S8" s="6">
        <v>4150347442</v>
      </c>
    </row>
    <row r="9" spans="1:19" ht="21" x14ac:dyDescent="0.55000000000000004">
      <c r="A9" s="2" t="s">
        <v>54</v>
      </c>
      <c r="C9" s="1" t="s">
        <v>106</v>
      </c>
      <c r="E9" s="6">
        <v>817884</v>
      </c>
      <c r="F9" s="6"/>
      <c r="G9" s="6">
        <v>79</v>
      </c>
      <c r="H9" s="6"/>
      <c r="I9" s="6">
        <v>64612836</v>
      </c>
      <c r="J9" s="6"/>
      <c r="K9" s="13">
        <v>6237378</v>
      </c>
      <c r="L9" s="13"/>
      <c r="M9" s="13">
        <v>58375458</v>
      </c>
      <c r="N9" s="6"/>
      <c r="O9" s="6">
        <v>64612836</v>
      </c>
      <c r="P9" s="6"/>
      <c r="Q9" s="6">
        <v>6237378</v>
      </c>
      <c r="R9" s="6"/>
      <c r="S9" s="6">
        <v>58375458</v>
      </c>
    </row>
    <row r="10" spans="1:19" ht="21" x14ac:dyDescent="0.55000000000000004">
      <c r="A10" s="2" t="s">
        <v>30</v>
      </c>
      <c r="C10" s="1" t="s">
        <v>107</v>
      </c>
      <c r="E10" s="6">
        <v>2500000</v>
      </c>
      <c r="F10" s="6"/>
      <c r="G10" s="6">
        <v>260</v>
      </c>
      <c r="H10" s="6"/>
      <c r="I10" s="6">
        <v>650000000</v>
      </c>
      <c r="J10" s="6"/>
      <c r="K10" s="13">
        <v>50505370</v>
      </c>
      <c r="L10" s="13"/>
      <c r="M10" s="13">
        <v>599494630</v>
      </c>
      <c r="N10" s="6"/>
      <c r="O10" s="6">
        <v>650000000</v>
      </c>
      <c r="P10" s="6"/>
      <c r="Q10" s="6">
        <v>50505370</v>
      </c>
      <c r="R10" s="6"/>
      <c r="S10" s="6">
        <v>599494630</v>
      </c>
    </row>
    <row r="11" spans="1:19" ht="21" x14ac:dyDescent="0.55000000000000004">
      <c r="A11" s="2" t="s">
        <v>17</v>
      </c>
      <c r="C11" s="1" t="s">
        <v>108</v>
      </c>
      <c r="E11" s="6">
        <v>11000000</v>
      </c>
      <c r="F11" s="6"/>
      <c r="G11" s="6">
        <v>63</v>
      </c>
      <c r="H11" s="6"/>
      <c r="I11" s="6">
        <v>693000000</v>
      </c>
      <c r="J11" s="6"/>
      <c r="K11" s="13">
        <v>4714286</v>
      </c>
      <c r="L11" s="13"/>
      <c r="M11" s="13">
        <v>688285714</v>
      </c>
      <c r="N11" s="6"/>
      <c r="O11" s="6">
        <v>693000000</v>
      </c>
      <c r="P11" s="6"/>
      <c r="Q11" s="6">
        <v>4714286</v>
      </c>
      <c r="R11" s="6"/>
      <c r="S11" s="6">
        <v>688285714</v>
      </c>
    </row>
    <row r="12" spans="1:19" ht="21" x14ac:dyDescent="0.55000000000000004">
      <c r="A12" s="2" t="s">
        <v>38</v>
      </c>
      <c r="C12" s="1" t="s">
        <v>109</v>
      </c>
      <c r="E12" s="6">
        <v>6370000</v>
      </c>
      <c r="F12" s="6"/>
      <c r="G12" s="6">
        <v>720</v>
      </c>
      <c r="H12" s="6"/>
      <c r="I12" s="6">
        <v>0</v>
      </c>
      <c r="J12" s="6"/>
      <c r="K12" s="13">
        <v>0</v>
      </c>
      <c r="L12" s="13"/>
      <c r="M12" s="13">
        <v>0</v>
      </c>
      <c r="N12" s="6"/>
      <c r="O12" s="6">
        <v>4586400000</v>
      </c>
      <c r="P12" s="6"/>
      <c r="Q12" s="6">
        <v>183938462</v>
      </c>
      <c r="R12" s="6"/>
      <c r="S12" s="6">
        <v>4402461538</v>
      </c>
    </row>
    <row r="13" spans="1:19" ht="21" x14ac:dyDescent="0.55000000000000004">
      <c r="A13" s="2" t="s">
        <v>40</v>
      </c>
      <c r="C13" s="1" t="s">
        <v>110</v>
      </c>
      <c r="E13" s="6">
        <v>9800000</v>
      </c>
      <c r="F13" s="6"/>
      <c r="G13" s="6">
        <v>1930</v>
      </c>
      <c r="H13" s="6"/>
      <c r="I13" s="6">
        <v>0</v>
      </c>
      <c r="J13" s="6"/>
      <c r="K13" s="13">
        <v>0</v>
      </c>
      <c r="L13" s="13"/>
      <c r="M13" s="13">
        <v>0</v>
      </c>
      <c r="N13" s="6"/>
      <c r="O13" s="6">
        <v>18914000000</v>
      </c>
      <c r="P13" s="6"/>
      <c r="Q13" s="6">
        <v>0</v>
      </c>
      <c r="R13" s="6"/>
      <c r="S13" s="6">
        <v>18914000000</v>
      </c>
    </row>
    <row r="14" spans="1:19" ht="21" x14ac:dyDescent="0.55000000000000004">
      <c r="A14" s="2" t="s">
        <v>56</v>
      </c>
      <c r="C14" s="1" t="s">
        <v>108</v>
      </c>
      <c r="E14" s="6">
        <v>4000000</v>
      </c>
      <c r="F14" s="6"/>
      <c r="G14" s="6">
        <v>700</v>
      </c>
      <c r="H14" s="6"/>
      <c r="I14" s="6">
        <v>2800000000</v>
      </c>
      <c r="J14" s="6"/>
      <c r="K14" s="13">
        <v>396707819</v>
      </c>
      <c r="L14" s="6"/>
      <c r="M14" s="6">
        <v>2403292181</v>
      </c>
      <c r="N14" s="6"/>
      <c r="O14" s="6">
        <v>2800000000</v>
      </c>
      <c r="P14" s="6"/>
      <c r="Q14" s="6">
        <v>396707819</v>
      </c>
      <c r="R14" s="6"/>
      <c r="S14" s="6">
        <v>2403292181</v>
      </c>
    </row>
    <row r="15" spans="1:19" ht="21" x14ac:dyDescent="0.55000000000000004">
      <c r="A15" s="2" t="s">
        <v>50</v>
      </c>
      <c r="C15" s="1" t="s">
        <v>111</v>
      </c>
      <c r="E15" s="6">
        <v>45631190</v>
      </c>
      <c r="F15" s="6"/>
      <c r="G15" s="6">
        <v>7</v>
      </c>
      <c r="H15" s="6"/>
      <c r="I15" s="6">
        <v>319418330</v>
      </c>
      <c r="J15" s="6"/>
      <c r="K15" s="13">
        <v>9756470</v>
      </c>
      <c r="L15" s="6"/>
      <c r="M15" s="6">
        <v>309661860</v>
      </c>
      <c r="N15" s="6"/>
      <c r="O15" s="6">
        <v>319418330</v>
      </c>
      <c r="P15" s="6"/>
      <c r="Q15" s="6">
        <v>9756470</v>
      </c>
      <c r="R15" s="6"/>
      <c r="S15" s="6">
        <v>309661860</v>
      </c>
    </row>
    <row r="16" spans="1:19" ht="21" x14ac:dyDescent="0.55000000000000004">
      <c r="A16" s="2" t="s">
        <v>37</v>
      </c>
      <c r="C16" s="1" t="s">
        <v>112</v>
      </c>
      <c r="E16" s="6">
        <v>9500000</v>
      </c>
      <c r="F16" s="6"/>
      <c r="G16" s="6">
        <v>1440</v>
      </c>
      <c r="H16" s="6"/>
      <c r="I16" s="6">
        <v>13680000000</v>
      </c>
      <c r="J16" s="6"/>
      <c r="K16" s="13">
        <v>819214424</v>
      </c>
      <c r="L16" s="6"/>
      <c r="M16" s="6">
        <v>12860785576</v>
      </c>
      <c r="N16" s="6"/>
      <c r="O16" s="6">
        <v>13680000000</v>
      </c>
      <c r="P16" s="6"/>
      <c r="Q16" s="6">
        <v>819214424</v>
      </c>
      <c r="R16" s="6"/>
      <c r="S16" s="6">
        <v>12860785576</v>
      </c>
    </row>
    <row r="17" spans="1:19" ht="21" x14ac:dyDescent="0.55000000000000004">
      <c r="A17" s="2" t="s">
        <v>31</v>
      </c>
      <c r="C17" s="1" t="s">
        <v>113</v>
      </c>
      <c r="E17" s="6">
        <v>5635077</v>
      </c>
      <c r="F17" s="6"/>
      <c r="G17" s="6">
        <v>400</v>
      </c>
      <c r="H17" s="6"/>
      <c r="I17" s="6">
        <v>2254030800</v>
      </c>
      <c r="J17" s="6"/>
      <c r="K17" s="13">
        <v>311359626</v>
      </c>
      <c r="L17" s="6"/>
      <c r="M17" s="6">
        <v>1942671174</v>
      </c>
      <c r="N17" s="6"/>
      <c r="O17" s="6">
        <v>2254030800</v>
      </c>
      <c r="P17" s="6"/>
      <c r="Q17" s="6">
        <v>311359626</v>
      </c>
      <c r="R17" s="6"/>
      <c r="S17" s="6">
        <v>1942671174</v>
      </c>
    </row>
    <row r="18" spans="1:19" ht="21" x14ac:dyDescent="0.55000000000000004">
      <c r="A18" s="2" t="s">
        <v>34</v>
      </c>
      <c r="C18" s="1" t="s">
        <v>114</v>
      </c>
      <c r="E18" s="6">
        <v>500000</v>
      </c>
      <c r="F18" s="6"/>
      <c r="G18" s="6">
        <v>2500</v>
      </c>
      <c r="H18" s="6"/>
      <c r="I18" s="6">
        <v>1250000000</v>
      </c>
      <c r="J18" s="6"/>
      <c r="K18" s="13">
        <v>135836386</v>
      </c>
      <c r="L18" s="6"/>
      <c r="M18" s="6">
        <v>1114163614</v>
      </c>
      <c r="N18" s="6"/>
      <c r="O18" s="6">
        <v>1250000000</v>
      </c>
      <c r="P18" s="6"/>
      <c r="Q18" s="6">
        <v>135836386</v>
      </c>
      <c r="R18" s="6"/>
      <c r="S18" s="6">
        <v>1114163614</v>
      </c>
    </row>
    <row r="19" spans="1:19" ht="21" x14ac:dyDescent="0.55000000000000004">
      <c r="A19" s="2" t="s">
        <v>33</v>
      </c>
      <c r="C19" s="1" t="s">
        <v>115</v>
      </c>
      <c r="E19" s="6">
        <v>1350000</v>
      </c>
      <c r="F19" s="6"/>
      <c r="G19" s="6">
        <v>6730</v>
      </c>
      <c r="H19" s="6"/>
      <c r="I19" s="6">
        <v>0</v>
      </c>
      <c r="J19" s="6"/>
      <c r="K19" s="13">
        <v>0</v>
      </c>
      <c r="L19" s="6"/>
      <c r="M19" s="6">
        <v>0</v>
      </c>
      <c r="N19" s="6"/>
      <c r="O19" s="6">
        <v>9085500000</v>
      </c>
      <c r="P19" s="6"/>
      <c r="Q19" s="6">
        <v>1089821881</v>
      </c>
      <c r="R19" s="6"/>
      <c r="S19" s="6">
        <v>7995678119</v>
      </c>
    </row>
    <row r="20" spans="1:19" ht="21" x14ac:dyDescent="0.55000000000000004">
      <c r="A20" s="2" t="s">
        <v>42</v>
      </c>
      <c r="C20" s="1" t="s">
        <v>116</v>
      </c>
      <c r="E20" s="6">
        <v>5000000</v>
      </c>
      <c r="F20" s="6"/>
      <c r="G20" s="6">
        <v>2000</v>
      </c>
      <c r="H20" s="6"/>
      <c r="I20" s="6">
        <v>0</v>
      </c>
      <c r="J20" s="6"/>
      <c r="K20" s="13">
        <v>0</v>
      </c>
      <c r="L20" s="6"/>
      <c r="M20" s="6">
        <v>0</v>
      </c>
      <c r="N20" s="6"/>
      <c r="O20" s="6">
        <v>10000000000</v>
      </c>
      <c r="P20" s="6"/>
      <c r="Q20" s="6">
        <v>0</v>
      </c>
      <c r="R20" s="6"/>
      <c r="S20" s="6">
        <v>10000000000</v>
      </c>
    </row>
    <row r="21" spans="1:19" ht="21" x14ac:dyDescent="0.55000000000000004">
      <c r="A21" s="2" t="s">
        <v>55</v>
      </c>
      <c r="C21" s="1" t="s">
        <v>117</v>
      </c>
      <c r="E21" s="6">
        <v>1</v>
      </c>
      <c r="F21" s="6"/>
      <c r="G21" s="6">
        <v>1590</v>
      </c>
      <c r="H21" s="6"/>
      <c r="I21" s="6">
        <v>1590</v>
      </c>
      <c r="J21" s="6"/>
      <c r="K21" s="13">
        <v>81</v>
      </c>
      <c r="L21" s="6"/>
      <c r="M21" s="6">
        <v>1509</v>
      </c>
      <c r="N21" s="6"/>
      <c r="O21" s="6">
        <v>1590</v>
      </c>
      <c r="P21" s="6"/>
      <c r="Q21" s="6">
        <v>81</v>
      </c>
      <c r="R21" s="6"/>
      <c r="S21" s="6">
        <v>1509</v>
      </c>
    </row>
    <row r="22" spans="1:19" ht="21" x14ac:dyDescent="0.55000000000000004">
      <c r="A22" s="2" t="s">
        <v>21</v>
      </c>
      <c r="C22" s="1" t="s">
        <v>118</v>
      </c>
      <c r="E22" s="6">
        <v>14000000</v>
      </c>
      <c r="F22" s="6"/>
      <c r="G22" s="6">
        <v>130</v>
      </c>
      <c r="H22" s="6"/>
      <c r="I22" s="6">
        <v>1820000000</v>
      </c>
      <c r="J22" s="6"/>
      <c r="K22" s="13">
        <v>243026706</v>
      </c>
      <c r="L22" s="6"/>
      <c r="M22" s="6">
        <v>1576973294</v>
      </c>
      <c r="N22" s="6"/>
      <c r="O22" s="6">
        <v>1820000000</v>
      </c>
      <c r="P22" s="6"/>
      <c r="Q22" s="6">
        <v>243026706</v>
      </c>
      <c r="R22" s="6"/>
      <c r="S22" s="6">
        <v>1576973294</v>
      </c>
    </row>
    <row r="23" spans="1:19" ht="21" x14ac:dyDescent="0.55000000000000004">
      <c r="A23" s="2" t="s">
        <v>22</v>
      </c>
      <c r="C23" s="1" t="s">
        <v>108</v>
      </c>
      <c r="E23" s="6">
        <v>9231846</v>
      </c>
      <c r="F23" s="6"/>
      <c r="G23" s="6">
        <v>1350</v>
      </c>
      <c r="H23" s="6"/>
      <c r="I23" s="6">
        <v>12462992100</v>
      </c>
      <c r="J23" s="6"/>
      <c r="K23" s="13">
        <v>1765773719</v>
      </c>
      <c r="L23" s="6"/>
      <c r="M23" s="6">
        <v>10697218381</v>
      </c>
      <c r="N23" s="6"/>
      <c r="O23" s="6">
        <v>12462992100</v>
      </c>
      <c r="P23" s="6"/>
      <c r="Q23" s="6">
        <v>1765773719</v>
      </c>
      <c r="R23" s="6"/>
      <c r="S23" s="6">
        <v>10697218381</v>
      </c>
    </row>
    <row r="24" spans="1:19" ht="21" x14ac:dyDescent="0.55000000000000004">
      <c r="A24" s="2" t="s">
        <v>46</v>
      </c>
      <c r="C24" s="1" t="s">
        <v>117</v>
      </c>
      <c r="E24" s="6">
        <v>600000</v>
      </c>
      <c r="F24" s="6"/>
      <c r="G24" s="6">
        <v>300</v>
      </c>
      <c r="H24" s="6"/>
      <c r="I24" s="6">
        <v>180000000</v>
      </c>
      <c r="J24" s="6"/>
      <c r="K24" s="13">
        <v>13986102</v>
      </c>
      <c r="L24" s="6"/>
      <c r="M24" s="6">
        <v>166013898</v>
      </c>
      <c r="N24" s="6"/>
      <c r="O24" s="6">
        <v>180000000</v>
      </c>
      <c r="P24" s="6"/>
      <c r="Q24" s="6">
        <v>13986102</v>
      </c>
      <c r="R24" s="6"/>
      <c r="S24" s="6">
        <v>166013898</v>
      </c>
    </row>
    <row r="25" spans="1:19" ht="21" x14ac:dyDescent="0.55000000000000004">
      <c r="A25" s="2" t="s">
        <v>51</v>
      </c>
      <c r="C25" s="1" t="s">
        <v>119</v>
      </c>
      <c r="E25" s="6">
        <v>2449489</v>
      </c>
      <c r="F25" s="6"/>
      <c r="G25" s="6">
        <v>3530</v>
      </c>
      <c r="H25" s="6"/>
      <c r="I25" s="6">
        <v>0</v>
      </c>
      <c r="J25" s="6"/>
      <c r="K25" s="13">
        <v>0</v>
      </c>
      <c r="L25" s="6"/>
      <c r="M25" s="6">
        <v>0</v>
      </c>
      <c r="N25" s="6"/>
      <c r="O25" s="6">
        <v>8646696170</v>
      </c>
      <c r="P25" s="6"/>
      <c r="Q25" s="6">
        <v>0</v>
      </c>
      <c r="R25" s="6"/>
      <c r="S25" s="6">
        <v>8646696170</v>
      </c>
    </row>
    <row r="26" spans="1:19" ht="21" x14ac:dyDescent="0.55000000000000004">
      <c r="A26" s="2" t="s">
        <v>120</v>
      </c>
      <c r="C26" s="1" t="s">
        <v>121</v>
      </c>
      <c r="E26" s="6">
        <v>700000</v>
      </c>
      <c r="F26" s="6"/>
      <c r="G26" s="6">
        <v>17165</v>
      </c>
      <c r="H26" s="6"/>
      <c r="I26" s="6">
        <v>0</v>
      </c>
      <c r="J26" s="6"/>
      <c r="K26" s="13">
        <v>0</v>
      </c>
      <c r="L26" s="6"/>
      <c r="M26" s="6">
        <v>0</v>
      </c>
      <c r="N26" s="6"/>
      <c r="O26" s="6">
        <v>12015500000</v>
      </c>
      <c r="P26" s="6"/>
      <c r="Q26" s="6">
        <v>265580375</v>
      </c>
      <c r="R26" s="6"/>
      <c r="S26" s="6">
        <v>11749919625</v>
      </c>
    </row>
    <row r="27" spans="1:19" ht="21" x14ac:dyDescent="0.55000000000000004">
      <c r="A27" s="2" t="s">
        <v>43</v>
      </c>
      <c r="C27" s="1" t="s">
        <v>122</v>
      </c>
      <c r="E27" s="6">
        <v>400000</v>
      </c>
      <c r="F27" s="6"/>
      <c r="G27" s="6">
        <v>1220</v>
      </c>
      <c r="H27" s="6"/>
      <c r="I27" s="6">
        <v>0</v>
      </c>
      <c r="J27" s="6"/>
      <c r="K27" s="13">
        <v>0</v>
      </c>
      <c r="L27" s="6"/>
      <c r="M27" s="6">
        <v>0</v>
      </c>
      <c r="N27" s="6"/>
      <c r="O27" s="6">
        <v>488000000</v>
      </c>
      <c r="P27" s="6"/>
      <c r="Q27" s="6">
        <v>45740534</v>
      </c>
      <c r="R27" s="6"/>
      <c r="S27" s="6">
        <v>442259466</v>
      </c>
    </row>
    <row r="28" spans="1:19" ht="21" x14ac:dyDescent="0.55000000000000004">
      <c r="A28" s="2" t="s">
        <v>53</v>
      </c>
      <c r="C28" s="1" t="s">
        <v>112</v>
      </c>
      <c r="E28" s="6">
        <v>1756700</v>
      </c>
      <c r="F28" s="6"/>
      <c r="G28" s="6">
        <v>6500</v>
      </c>
      <c r="H28" s="6"/>
      <c r="I28" s="6">
        <v>11418550000</v>
      </c>
      <c r="J28" s="6"/>
      <c r="K28" s="13">
        <v>93086005</v>
      </c>
      <c r="L28" s="6"/>
      <c r="M28" s="6">
        <v>11325463995</v>
      </c>
      <c r="N28" s="6"/>
      <c r="O28" s="6">
        <v>11418550000</v>
      </c>
      <c r="P28" s="6"/>
      <c r="Q28" s="6">
        <v>93086005</v>
      </c>
      <c r="R28" s="6"/>
      <c r="S28" s="6">
        <v>11325463995</v>
      </c>
    </row>
    <row r="29" spans="1:19" ht="21" x14ac:dyDescent="0.55000000000000004">
      <c r="A29" s="2" t="s">
        <v>57</v>
      </c>
      <c r="C29" s="1" t="s">
        <v>123</v>
      </c>
      <c r="E29" s="6">
        <v>2895286</v>
      </c>
      <c r="F29" s="6"/>
      <c r="G29" s="6">
        <v>700</v>
      </c>
      <c r="H29" s="6"/>
      <c r="I29" s="6">
        <v>0</v>
      </c>
      <c r="J29" s="6"/>
      <c r="K29" s="13">
        <v>0</v>
      </c>
      <c r="L29" s="6"/>
      <c r="M29" s="6">
        <v>0</v>
      </c>
      <c r="N29" s="6"/>
      <c r="O29" s="6">
        <v>2026700200</v>
      </c>
      <c r="P29" s="6"/>
      <c r="Q29" s="6">
        <v>133557339</v>
      </c>
      <c r="R29" s="6"/>
      <c r="S29" s="6">
        <v>1893142861</v>
      </c>
    </row>
    <row r="30" spans="1:19" ht="21" x14ac:dyDescent="0.55000000000000004">
      <c r="A30" s="2" t="s">
        <v>18</v>
      </c>
      <c r="C30" s="1" t="s">
        <v>124</v>
      </c>
      <c r="E30" s="6">
        <v>2000000</v>
      </c>
      <c r="F30" s="6"/>
      <c r="G30" s="6">
        <v>300</v>
      </c>
      <c r="H30" s="6"/>
      <c r="I30" s="6">
        <v>0</v>
      </c>
      <c r="J30" s="6"/>
      <c r="K30" s="13">
        <v>0</v>
      </c>
      <c r="L30" s="6"/>
      <c r="M30" s="6">
        <v>0</v>
      </c>
      <c r="N30" s="6"/>
      <c r="O30" s="6">
        <v>600000000</v>
      </c>
      <c r="P30" s="6"/>
      <c r="Q30" s="6">
        <v>0</v>
      </c>
      <c r="R30" s="6"/>
      <c r="S30" s="6">
        <v>600000000</v>
      </c>
    </row>
    <row r="31" spans="1:19" ht="21" x14ac:dyDescent="0.55000000000000004">
      <c r="A31" s="2" t="s">
        <v>27</v>
      </c>
      <c r="C31" s="1" t="s">
        <v>125</v>
      </c>
      <c r="E31" s="6">
        <v>1006920</v>
      </c>
      <c r="F31" s="6"/>
      <c r="G31" s="6">
        <v>800</v>
      </c>
      <c r="H31" s="6"/>
      <c r="I31" s="6">
        <v>805536000</v>
      </c>
      <c r="J31" s="6"/>
      <c r="K31" s="13">
        <v>17276912</v>
      </c>
      <c r="L31" s="6"/>
      <c r="M31" s="6">
        <v>788259088</v>
      </c>
      <c r="N31" s="6"/>
      <c r="O31" s="6">
        <v>805536000</v>
      </c>
      <c r="P31" s="6"/>
      <c r="Q31" s="6">
        <v>17276912</v>
      </c>
      <c r="R31" s="6"/>
      <c r="S31" s="6">
        <v>788259088</v>
      </c>
    </row>
    <row r="32" spans="1:19" ht="21" x14ac:dyDescent="0.55000000000000004">
      <c r="A32" s="2" t="s">
        <v>28</v>
      </c>
      <c r="C32" s="1" t="s">
        <v>126</v>
      </c>
      <c r="E32" s="6">
        <v>2500000</v>
      </c>
      <c r="F32" s="6"/>
      <c r="G32" s="6">
        <v>650</v>
      </c>
      <c r="H32" s="6"/>
      <c r="I32" s="6">
        <v>0</v>
      </c>
      <c r="J32" s="6"/>
      <c r="K32" s="13">
        <v>0</v>
      </c>
      <c r="L32" s="6"/>
      <c r="M32" s="6">
        <v>0</v>
      </c>
      <c r="N32" s="6"/>
      <c r="O32" s="6">
        <v>1625000000</v>
      </c>
      <c r="P32" s="6"/>
      <c r="Q32" s="6">
        <v>0</v>
      </c>
      <c r="R32" s="6"/>
      <c r="S32" s="6">
        <v>1625000000</v>
      </c>
    </row>
    <row r="33" spans="1:19" ht="21" x14ac:dyDescent="0.55000000000000004">
      <c r="A33" s="2" t="s">
        <v>24</v>
      </c>
      <c r="C33" s="1" t="s">
        <v>127</v>
      </c>
      <c r="E33" s="6">
        <v>775000</v>
      </c>
      <c r="F33" s="6"/>
      <c r="G33" s="6">
        <v>9400</v>
      </c>
      <c r="H33" s="6"/>
      <c r="I33" s="6">
        <v>0</v>
      </c>
      <c r="J33" s="6"/>
      <c r="K33" s="13">
        <v>0</v>
      </c>
      <c r="L33" s="6"/>
      <c r="M33" s="6">
        <v>0</v>
      </c>
      <c r="N33" s="6"/>
      <c r="O33" s="6">
        <v>7285000000</v>
      </c>
      <c r="P33" s="6"/>
      <c r="Q33" s="6">
        <v>0</v>
      </c>
      <c r="R33" s="6"/>
      <c r="S33" s="6">
        <v>7285000000</v>
      </c>
    </row>
    <row r="34" spans="1:19" ht="21" x14ac:dyDescent="0.55000000000000004">
      <c r="A34" s="2" t="s">
        <v>128</v>
      </c>
      <c r="C34" s="1" t="s">
        <v>129</v>
      </c>
      <c r="E34" s="6">
        <v>325402</v>
      </c>
      <c r="F34" s="6"/>
      <c r="G34" s="6">
        <v>430</v>
      </c>
      <c r="H34" s="6"/>
      <c r="I34" s="6">
        <v>0</v>
      </c>
      <c r="J34" s="6"/>
      <c r="K34" s="13">
        <v>0</v>
      </c>
      <c r="L34" s="6"/>
      <c r="M34" s="6">
        <v>0</v>
      </c>
      <c r="N34" s="6"/>
      <c r="O34" s="6">
        <v>139922860</v>
      </c>
      <c r="P34" s="6"/>
      <c r="Q34" s="6">
        <v>95772</v>
      </c>
      <c r="R34" s="6"/>
      <c r="S34" s="6">
        <v>139827088</v>
      </c>
    </row>
    <row r="35" spans="1:19" ht="21" x14ac:dyDescent="0.55000000000000004">
      <c r="A35" s="2" t="s">
        <v>45</v>
      </c>
      <c r="C35" s="1" t="s">
        <v>130</v>
      </c>
      <c r="E35" s="6">
        <v>2200000</v>
      </c>
      <c r="F35" s="6"/>
      <c r="G35" s="6">
        <v>450</v>
      </c>
      <c r="H35" s="6"/>
      <c r="I35" s="6">
        <v>990000000</v>
      </c>
      <c r="J35" s="6"/>
      <c r="K35" s="13">
        <v>93905766</v>
      </c>
      <c r="L35" s="6"/>
      <c r="M35" s="6">
        <v>896094234</v>
      </c>
      <c r="N35" s="6"/>
      <c r="O35" s="6">
        <v>990000000</v>
      </c>
      <c r="P35" s="6"/>
      <c r="Q35" s="6">
        <v>93905766</v>
      </c>
      <c r="R35" s="6"/>
      <c r="S35" s="6">
        <v>896094234</v>
      </c>
    </row>
    <row r="36" spans="1:19" ht="21" x14ac:dyDescent="0.55000000000000004">
      <c r="A36" s="2" t="s">
        <v>15</v>
      </c>
      <c r="C36" s="1" t="s">
        <v>131</v>
      </c>
      <c r="E36" s="6">
        <v>2500000</v>
      </c>
      <c r="F36" s="6"/>
      <c r="G36" s="6">
        <v>1700</v>
      </c>
      <c r="H36" s="6"/>
      <c r="I36" s="6">
        <v>0</v>
      </c>
      <c r="J36" s="6"/>
      <c r="K36" s="13">
        <v>0</v>
      </c>
      <c r="L36" s="6"/>
      <c r="M36" s="6">
        <v>0</v>
      </c>
      <c r="N36" s="6"/>
      <c r="O36" s="6">
        <v>4250000000</v>
      </c>
      <c r="P36" s="6"/>
      <c r="Q36" s="6">
        <v>0</v>
      </c>
      <c r="R36" s="6"/>
      <c r="S36" s="6">
        <v>4250000000</v>
      </c>
    </row>
    <row r="37" spans="1:19" ht="21" x14ac:dyDescent="0.55000000000000004">
      <c r="A37" s="2" t="s">
        <v>132</v>
      </c>
      <c r="C37" s="1" t="s">
        <v>133</v>
      </c>
      <c r="E37" s="6">
        <v>25453</v>
      </c>
      <c r="F37" s="6"/>
      <c r="G37" s="6">
        <v>40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f>1018120+2676</f>
        <v>1020796</v>
      </c>
      <c r="P37" s="6"/>
      <c r="Q37" s="6">
        <v>125890</v>
      </c>
      <c r="R37" s="6"/>
      <c r="S37" s="6">
        <v>892230</v>
      </c>
    </row>
    <row r="38" spans="1:19" s="14" customFormat="1" ht="19.5" thickBot="1" x14ac:dyDescent="0.5">
      <c r="E38" s="17">
        <f>SUM(E8:E37)</f>
        <v>146470248</v>
      </c>
      <c r="F38" s="13"/>
      <c r="G38" s="17">
        <f>SUM(G8:G37)</f>
        <v>67584</v>
      </c>
      <c r="H38" s="13"/>
      <c r="I38" s="17">
        <f>SUM(I8:I37)</f>
        <v>49388141656</v>
      </c>
      <c r="J38" s="13"/>
      <c r="K38" s="17">
        <f>SUM(K8:K37)</f>
        <v>3961387050</v>
      </c>
      <c r="L38" s="13"/>
      <c r="M38" s="17">
        <f>SUM(M8:M37)</f>
        <v>45426754606</v>
      </c>
      <c r="N38" s="13"/>
      <c r="O38" s="17">
        <f>SUM(O8:O37)</f>
        <v>133551881682</v>
      </c>
      <c r="P38" s="13"/>
      <c r="Q38" s="17">
        <f>SUM(Q8:Q37)</f>
        <v>6029899861</v>
      </c>
      <c r="R38" s="13"/>
      <c r="S38" s="17">
        <f>SUM(S8:S37)</f>
        <v>127521979145</v>
      </c>
    </row>
    <row r="39" spans="1:19" ht="19.5" thickTop="1" x14ac:dyDescent="0.45">
      <c r="K39" s="3"/>
      <c r="M39" s="11"/>
      <c r="O39" s="11"/>
      <c r="Q39" s="11"/>
    </row>
    <row r="40" spans="1:19" x14ac:dyDescent="0.45">
      <c r="K40" s="3"/>
    </row>
  </sheetData>
  <mergeCells count="15">
    <mergeCell ref="A4:S4"/>
    <mergeCell ref="A3:S3"/>
    <mergeCell ref="A2:S2"/>
    <mergeCell ref="Q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6"/>
  <sheetViews>
    <sheetView rightToLeft="1" view="pageBreakPreview" zoomScale="60" zoomScaleNormal="85" workbookViewId="0">
      <selection activeCell="O19" sqref="O19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13.425781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28515625" style="1" bestFit="1" customWidth="1"/>
    <col min="8" max="8" width="1" style="1" customWidth="1"/>
    <col min="9" max="9" width="35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5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30" x14ac:dyDescent="0.45">
      <c r="A3" s="26" t="s">
        <v>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30" x14ac:dyDescent="0.45">
      <c r="A6" s="30" t="s">
        <v>3</v>
      </c>
      <c r="C6" s="29" t="s">
        <v>90</v>
      </c>
      <c r="D6" s="29" t="s">
        <v>90</v>
      </c>
      <c r="E6" s="29" t="s">
        <v>90</v>
      </c>
      <c r="F6" s="29" t="s">
        <v>90</v>
      </c>
      <c r="G6" s="29" t="s">
        <v>90</v>
      </c>
      <c r="H6" s="29" t="s">
        <v>90</v>
      </c>
      <c r="I6" s="29" t="s">
        <v>90</v>
      </c>
      <c r="K6" s="29" t="s">
        <v>91</v>
      </c>
      <c r="L6" s="29" t="s">
        <v>91</v>
      </c>
      <c r="M6" s="29" t="s">
        <v>91</v>
      </c>
      <c r="N6" s="29" t="s">
        <v>91</v>
      </c>
      <c r="O6" s="29" t="s">
        <v>91</v>
      </c>
      <c r="P6" s="29" t="s">
        <v>91</v>
      </c>
      <c r="Q6" s="29" t="s">
        <v>91</v>
      </c>
    </row>
    <row r="7" spans="1:17" ht="47.25" customHeight="1" x14ac:dyDescent="0.45">
      <c r="A7" s="29" t="s">
        <v>3</v>
      </c>
      <c r="C7" s="29" t="s">
        <v>7</v>
      </c>
      <c r="E7" s="29" t="s">
        <v>134</v>
      </c>
      <c r="G7" s="29" t="s">
        <v>135</v>
      </c>
      <c r="I7" s="33" t="s">
        <v>136</v>
      </c>
      <c r="K7" s="29" t="s">
        <v>7</v>
      </c>
      <c r="M7" s="29" t="s">
        <v>134</v>
      </c>
      <c r="O7" s="29" t="s">
        <v>135</v>
      </c>
      <c r="Q7" s="33" t="s">
        <v>136</v>
      </c>
    </row>
    <row r="8" spans="1:17" ht="21" x14ac:dyDescent="0.55000000000000004">
      <c r="A8" s="2" t="s">
        <v>32</v>
      </c>
      <c r="C8" s="6">
        <v>1350000</v>
      </c>
      <c r="D8" s="6"/>
      <c r="E8" s="6">
        <v>25041113550</v>
      </c>
      <c r="F8" s="6"/>
      <c r="G8" s="6">
        <v>25926812100</v>
      </c>
      <c r="H8" s="6"/>
      <c r="I8" s="6">
        <v>-885698550</v>
      </c>
      <c r="J8" s="6"/>
      <c r="K8" s="6">
        <v>1350000</v>
      </c>
      <c r="L8" s="6"/>
      <c r="M8" s="6">
        <v>25041113550</v>
      </c>
      <c r="N8" s="6"/>
      <c r="O8" s="6">
        <v>29107350000</v>
      </c>
      <c r="P8" s="6"/>
      <c r="Q8" s="6">
        <v>-4066236450</v>
      </c>
    </row>
    <row r="9" spans="1:17" ht="21" x14ac:dyDescent="0.55000000000000004">
      <c r="A9" s="2" t="s">
        <v>41</v>
      </c>
      <c r="C9" s="6">
        <v>1150000</v>
      </c>
      <c r="D9" s="6"/>
      <c r="E9" s="6">
        <v>26932790700</v>
      </c>
      <c r="F9" s="6"/>
      <c r="G9" s="6">
        <v>28807569000</v>
      </c>
      <c r="H9" s="6"/>
      <c r="I9" s="6">
        <v>-1874778300</v>
      </c>
      <c r="J9" s="6"/>
      <c r="K9" s="6">
        <v>1150000</v>
      </c>
      <c r="L9" s="6"/>
      <c r="M9" s="6">
        <v>26932790700</v>
      </c>
      <c r="N9" s="6"/>
      <c r="O9" s="6">
        <v>26406045733</v>
      </c>
      <c r="P9" s="6"/>
      <c r="Q9" s="6">
        <v>526744967</v>
      </c>
    </row>
    <row r="10" spans="1:17" ht="21" x14ac:dyDescent="0.55000000000000004">
      <c r="A10" s="2" t="s">
        <v>54</v>
      </c>
      <c r="C10" s="6">
        <v>817884</v>
      </c>
      <c r="D10" s="6"/>
      <c r="E10" s="6">
        <v>5252906650</v>
      </c>
      <c r="F10" s="6"/>
      <c r="G10" s="6">
        <v>5528519613</v>
      </c>
      <c r="H10" s="6"/>
      <c r="I10" s="6">
        <v>-275612962</v>
      </c>
      <c r="J10" s="6"/>
      <c r="K10" s="6">
        <v>817884</v>
      </c>
      <c r="L10" s="6"/>
      <c r="M10" s="6">
        <v>5252906650</v>
      </c>
      <c r="N10" s="6"/>
      <c r="O10" s="6">
        <v>5609821260</v>
      </c>
      <c r="P10" s="6"/>
      <c r="Q10" s="6">
        <v>-356914609</v>
      </c>
    </row>
    <row r="11" spans="1:17" ht="21" x14ac:dyDescent="0.55000000000000004">
      <c r="A11" s="2" t="s">
        <v>30</v>
      </c>
      <c r="C11" s="6">
        <v>2500000</v>
      </c>
      <c r="D11" s="6"/>
      <c r="E11" s="6">
        <v>17072808750</v>
      </c>
      <c r="F11" s="6"/>
      <c r="G11" s="6">
        <v>19259718750</v>
      </c>
      <c r="H11" s="6"/>
      <c r="I11" s="6">
        <v>-2186910000</v>
      </c>
      <c r="J11" s="6"/>
      <c r="K11" s="6">
        <v>2500000</v>
      </c>
      <c r="L11" s="6"/>
      <c r="M11" s="6">
        <v>17072808750</v>
      </c>
      <c r="N11" s="6"/>
      <c r="O11" s="6">
        <v>16664107989</v>
      </c>
      <c r="P11" s="6"/>
      <c r="Q11" s="6">
        <v>408700761</v>
      </c>
    </row>
    <row r="12" spans="1:17" ht="21" x14ac:dyDescent="0.55000000000000004">
      <c r="A12" s="2" t="s">
        <v>17</v>
      </c>
      <c r="C12" s="6">
        <v>11000000</v>
      </c>
      <c r="D12" s="6"/>
      <c r="E12" s="6">
        <v>37516441050</v>
      </c>
      <c r="F12" s="6"/>
      <c r="G12" s="6">
        <v>42043344750</v>
      </c>
      <c r="H12" s="6"/>
      <c r="I12" s="6">
        <v>-4526903700</v>
      </c>
      <c r="J12" s="6"/>
      <c r="K12" s="6">
        <v>11000000</v>
      </c>
      <c r="L12" s="6"/>
      <c r="M12" s="6">
        <v>37516441050</v>
      </c>
      <c r="N12" s="6"/>
      <c r="O12" s="6">
        <v>39942235590</v>
      </c>
      <c r="P12" s="6"/>
      <c r="Q12" s="6">
        <v>-2425794540</v>
      </c>
    </row>
    <row r="13" spans="1:17" ht="21" x14ac:dyDescent="0.55000000000000004">
      <c r="A13" s="2" t="s">
        <v>49</v>
      </c>
      <c r="C13" s="6">
        <v>1500000</v>
      </c>
      <c r="D13" s="6"/>
      <c r="E13" s="6">
        <v>22738893750</v>
      </c>
      <c r="F13" s="6"/>
      <c r="G13" s="6">
        <v>26556045750</v>
      </c>
      <c r="H13" s="6"/>
      <c r="I13" s="6">
        <v>-3817152000</v>
      </c>
      <c r="J13" s="6"/>
      <c r="K13" s="6">
        <v>1500000</v>
      </c>
      <c r="L13" s="6"/>
      <c r="M13" s="6">
        <v>22738893750</v>
      </c>
      <c r="N13" s="6"/>
      <c r="O13" s="6">
        <v>26826095158</v>
      </c>
      <c r="P13" s="6"/>
      <c r="Q13" s="6">
        <v>-4087201408</v>
      </c>
    </row>
    <row r="14" spans="1:17" ht="21" x14ac:dyDescent="0.55000000000000004">
      <c r="A14" s="2" t="s">
        <v>39</v>
      </c>
      <c r="C14" s="6">
        <v>6976281</v>
      </c>
      <c r="D14" s="6"/>
      <c r="E14" s="6">
        <v>94798334990</v>
      </c>
      <c r="F14" s="6"/>
      <c r="G14" s="6">
        <v>95907898530</v>
      </c>
      <c r="H14" s="6"/>
      <c r="I14" s="6">
        <v>-1109563539</v>
      </c>
      <c r="J14" s="6"/>
      <c r="K14" s="6">
        <v>6976281</v>
      </c>
      <c r="L14" s="6"/>
      <c r="M14" s="6">
        <v>94798334990</v>
      </c>
      <c r="N14" s="6"/>
      <c r="O14" s="6">
        <v>85015807015</v>
      </c>
      <c r="P14" s="6"/>
      <c r="Q14" s="6">
        <v>9782527975</v>
      </c>
    </row>
    <row r="15" spans="1:17" ht="21" x14ac:dyDescent="0.55000000000000004">
      <c r="A15" s="2" t="s">
        <v>38</v>
      </c>
      <c r="C15" s="6">
        <v>3500000</v>
      </c>
      <c r="D15" s="6"/>
      <c r="E15" s="6">
        <v>29851321500</v>
      </c>
      <c r="F15" s="6"/>
      <c r="G15" s="6">
        <v>32112785250</v>
      </c>
      <c r="H15" s="6"/>
      <c r="I15" s="6">
        <v>-2261463750</v>
      </c>
      <c r="J15" s="6"/>
      <c r="K15" s="6">
        <v>3500000</v>
      </c>
      <c r="L15" s="6"/>
      <c r="M15" s="6">
        <v>29851321500</v>
      </c>
      <c r="N15" s="6"/>
      <c r="O15" s="6">
        <v>32600790867</v>
      </c>
      <c r="P15" s="6"/>
      <c r="Q15" s="6">
        <v>-2749469367</v>
      </c>
    </row>
    <row r="16" spans="1:17" ht="21" x14ac:dyDescent="0.55000000000000004">
      <c r="A16" s="2" t="s">
        <v>40</v>
      </c>
      <c r="C16" s="6">
        <v>6700000</v>
      </c>
      <c r="D16" s="6"/>
      <c r="E16" s="6">
        <v>93042085950</v>
      </c>
      <c r="F16" s="6"/>
      <c r="G16" s="6">
        <v>97704180450</v>
      </c>
      <c r="H16" s="6"/>
      <c r="I16" s="6">
        <v>-4662094500</v>
      </c>
      <c r="J16" s="6"/>
      <c r="K16" s="6">
        <v>6700000</v>
      </c>
      <c r="L16" s="6"/>
      <c r="M16" s="6">
        <v>93042085950</v>
      </c>
      <c r="N16" s="6"/>
      <c r="O16" s="6">
        <v>97414374574</v>
      </c>
      <c r="P16" s="6"/>
      <c r="Q16" s="6">
        <v>-4372288624</v>
      </c>
    </row>
    <row r="17" spans="1:17" ht="21" x14ac:dyDescent="0.55000000000000004">
      <c r="A17" s="2" t="s">
        <v>56</v>
      </c>
      <c r="C17" s="6">
        <v>4000000</v>
      </c>
      <c r="D17" s="6"/>
      <c r="E17" s="6">
        <v>21272670000</v>
      </c>
      <c r="F17" s="6"/>
      <c r="G17" s="6">
        <v>29881142932</v>
      </c>
      <c r="H17" s="6"/>
      <c r="I17" s="6">
        <v>-8608472932</v>
      </c>
      <c r="J17" s="6"/>
      <c r="K17" s="6">
        <v>4000000</v>
      </c>
      <c r="L17" s="6"/>
      <c r="M17" s="6">
        <v>21272670000</v>
      </c>
      <c r="N17" s="6"/>
      <c r="O17" s="6">
        <v>25606727923</v>
      </c>
      <c r="P17" s="6"/>
      <c r="Q17" s="6">
        <v>-4334057923</v>
      </c>
    </row>
    <row r="18" spans="1:17" ht="21" x14ac:dyDescent="0.55000000000000004">
      <c r="A18" s="2" t="s">
        <v>50</v>
      </c>
      <c r="C18" s="6">
        <v>45631190</v>
      </c>
      <c r="D18" s="6"/>
      <c r="E18" s="6">
        <v>73890925919</v>
      </c>
      <c r="F18" s="6"/>
      <c r="G18" s="6">
        <v>81057756057</v>
      </c>
      <c r="H18" s="6"/>
      <c r="I18" s="6">
        <v>-7166830137</v>
      </c>
      <c r="J18" s="6"/>
      <c r="K18" s="6">
        <v>45631190</v>
      </c>
      <c r="L18" s="6"/>
      <c r="M18" s="6">
        <v>73890925919</v>
      </c>
      <c r="N18" s="6"/>
      <c r="O18" s="6">
        <v>86001959775</v>
      </c>
      <c r="P18" s="6"/>
      <c r="Q18" s="6">
        <v>-12111033855</v>
      </c>
    </row>
    <row r="19" spans="1:17" ht="21" x14ac:dyDescent="0.55000000000000004">
      <c r="A19" s="2" t="s">
        <v>37</v>
      </c>
      <c r="C19" s="6">
        <v>9500000</v>
      </c>
      <c r="D19" s="6"/>
      <c r="E19" s="6">
        <v>81686058750</v>
      </c>
      <c r="F19" s="6"/>
      <c r="G19" s="6">
        <v>95662401750</v>
      </c>
      <c r="H19" s="6"/>
      <c r="I19" s="6">
        <v>-13976343000</v>
      </c>
      <c r="J19" s="6"/>
      <c r="K19" s="6">
        <v>9500000</v>
      </c>
      <c r="L19" s="6"/>
      <c r="M19" s="6">
        <v>81686058750</v>
      </c>
      <c r="N19" s="6"/>
      <c r="O19" s="6">
        <v>84889726684</v>
      </c>
      <c r="P19" s="6"/>
      <c r="Q19" s="6">
        <v>-3203667934</v>
      </c>
    </row>
    <row r="20" spans="1:17" ht="21" x14ac:dyDescent="0.55000000000000004">
      <c r="A20" s="2" t="s">
        <v>31</v>
      </c>
      <c r="C20" s="6">
        <v>5800000</v>
      </c>
      <c r="D20" s="6"/>
      <c r="E20" s="6">
        <v>32575018500</v>
      </c>
      <c r="F20" s="6"/>
      <c r="G20" s="6">
        <v>34535285100</v>
      </c>
      <c r="H20" s="6"/>
      <c r="I20" s="6">
        <v>-1960266600</v>
      </c>
      <c r="J20" s="6"/>
      <c r="K20" s="6">
        <v>5800000</v>
      </c>
      <c r="L20" s="6"/>
      <c r="M20" s="6">
        <v>32575018500</v>
      </c>
      <c r="N20" s="6"/>
      <c r="O20" s="6">
        <v>33378931916</v>
      </c>
      <c r="P20" s="6"/>
      <c r="Q20" s="6">
        <v>-803913416</v>
      </c>
    </row>
    <row r="21" spans="1:17" ht="21" x14ac:dyDescent="0.55000000000000004">
      <c r="A21" s="2" t="s">
        <v>34</v>
      </c>
      <c r="C21" s="6">
        <v>500000</v>
      </c>
      <c r="D21" s="6"/>
      <c r="E21" s="6">
        <v>10661186250</v>
      </c>
      <c r="F21" s="6"/>
      <c r="G21" s="6">
        <v>12201963750</v>
      </c>
      <c r="H21" s="6"/>
      <c r="I21" s="6">
        <v>-1540777500</v>
      </c>
      <c r="J21" s="6"/>
      <c r="K21" s="6">
        <v>500000</v>
      </c>
      <c r="L21" s="6"/>
      <c r="M21" s="6">
        <v>10661186250</v>
      </c>
      <c r="N21" s="6"/>
      <c r="O21" s="6">
        <v>9935529751</v>
      </c>
      <c r="P21" s="6"/>
      <c r="Q21" s="6">
        <v>725656499</v>
      </c>
    </row>
    <row r="22" spans="1:17" ht="21" x14ac:dyDescent="0.55000000000000004">
      <c r="A22" s="2" t="s">
        <v>33</v>
      </c>
      <c r="C22" s="6">
        <v>1350000</v>
      </c>
      <c r="D22" s="6"/>
      <c r="E22" s="6">
        <v>28946238975</v>
      </c>
      <c r="F22" s="6"/>
      <c r="G22" s="6">
        <v>27268779600</v>
      </c>
      <c r="H22" s="6"/>
      <c r="I22" s="6">
        <v>1677459375</v>
      </c>
      <c r="J22" s="6"/>
      <c r="K22" s="6">
        <v>1350000</v>
      </c>
      <c r="L22" s="6"/>
      <c r="M22" s="6">
        <v>28946238975</v>
      </c>
      <c r="N22" s="6"/>
      <c r="O22" s="6">
        <v>25363110825</v>
      </c>
      <c r="P22" s="6"/>
      <c r="Q22" s="6">
        <v>3583128150</v>
      </c>
    </row>
    <row r="23" spans="1:17" ht="21" x14ac:dyDescent="0.55000000000000004">
      <c r="A23" s="2" t="s">
        <v>42</v>
      </c>
      <c r="C23" s="6">
        <v>4000000</v>
      </c>
      <c r="D23" s="6"/>
      <c r="E23" s="6">
        <v>49225356000</v>
      </c>
      <c r="F23" s="6"/>
      <c r="G23" s="6">
        <v>51452028000</v>
      </c>
      <c r="H23" s="6"/>
      <c r="I23" s="6">
        <v>-2226672000</v>
      </c>
      <c r="J23" s="6"/>
      <c r="K23" s="6">
        <v>4000000</v>
      </c>
      <c r="L23" s="6"/>
      <c r="M23" s="6">
        <v>49225356000</v>
      </c>
      <c r="N23" s="6"/>
      <c r="O23" s="6">
        <v>35971355842</v>
      </c>
      <c r="P23" s="6"/>
      <c r="Q23" s="6">
        <v>13254000158</v>
      </c>
    </row>
    <row r="24" spans="1:17" ht="21" x14ac:dyDescent="0.55000000000000004">
      <c r="A24" s="2" t="s">
        <v>23</v>
      </c>
      <c r="C24" s="6">
        <v>5459666</v>
      </c>
      <c r="D24" s="6"/>
      <c r="E24" s="6">
        <v>92479164023</v>
      </c>
      <c r="F24" s="6"/>
      <c r="G24" s="6">
        <v>116792934846</v>
      </c>
      <c r="H24" s="6"/>
      <c r="I24" s="6">
        <v>-24313770822</v>
      </c>
      <c r="J24" s="6"/>
      <c r="K24" s="6">
        <v>5459666</v>
      </c>
      <c r="L24" s="6"/>
      <c r="M24" s="6">
        <v>92479164023</v>
      </c>
      <c r="N24" s="6"/>
      <c r="O24" s="6">
        <v>56387616962</v>
      </c>
      <c r="P24" s="6"/>
      <c r="Q24" s="6">
        <v>36091547061</v>
      </c>
    </row>
    <row r="25" spans="1:17" ht="21" x14ac:dyDescent="0.55000000000000004">
      <c r="A25" s="2" t="s">
        <v>55</v>
      </c>
      <c r="C25" s="6">
        <v>1</v>
      </c>
      <c r="D25" s="6"/>
      <c r="E25" s="6">
        <v>13976</v>
      </c>
      <c r="F25" s="6"/>
      <c r="G25" s="6">
        <v>15835</v>
      </c>
      <c r="H25" s="6"/>
      <c r="I25" s="6">
        <v>-1858</v>
      </c>
      <c r="J25" s="6"/>
      <c r="K25" s="6">
        <v>1</v>
      </c>
      <c r="L25" s="6"/>
      <c r="M25" s="6">
        <v>13976</v>
      </c>
      <c r="N25" s="6"/>
      <c r="O25" s="6">
        <v>13837</v>
      </c>
      <c r="P25" s="6"/>
      <c r="Q25" s="6">
        <v>139</v>
      </c>
    </row>
    <row r="26" spans="1:17" ht="21" x14ac:dyDescent="0.55000000000000004">
      <c r="A26" s="2" t="s">
        <v>47</v>
      </c>
      <c r="C26" s="6">
        <v>20500000</v>
      </c>
      <c r="D26" s="6"/>
      <c r="E26" s="6">
        <v>223954494750</v>
      </c>
      <c r="F26" s="6"/>
      <c r="G26" s="6">
        <v>235366188750</v>
      </c>
      <c r="H26" s="6"/>
      <c r="I26" s="6">
        <v>-11411694000</v>
      </c>
      <c r="J26" s="6"/>
      <c r="K26" s="6">
        <v>20500000</v>
      </c>
      <c r="L26" s="6"/>
      <c r="M26" s="6">
        <v>223954494750</v>
      </c>
      <c r="N26" s="6"/>
      <c r="O26" s="6">
        <v>222149560170</v>
      </c>
      <c r="P26" s="6"/>
      <c r="Q26" s="6">
        <v>1804934580</v>
      </c>
    </row>
    <row r="27" spans="1:17" ht="21" x14ac:dyDescent="0.55000000000000004">
      <c r="A27" s="2" t="s">
        <v>21</v>
      </c>
      <c r="C27" s="6">
        <v>14000000</v>
      </c>
      <c r="D27" s="6"/>
      <c r="E27" s="6">
        <v>26636563800</v>
      </c>
      <c r="F27" s="6"/>
      <c r="G27" s="6">
        <v>30199239000</v>
      </c>
      <c r="H27" s="6"/>
      <c r="I27" s="6">
        <v>-3562675200</v>
      </c>
      <c r="J27" s="6"/>
      <c r="K27" s="6">
        <v>14000000</v>
      </c>
      <c r="L27" s="6"/>
      <c r="M27" s="6">
        <v>26636563800</v>
      </c>
      <c r="N27" s="6"/>
      <c r="O27" s="6">
        <v>24581086245</v>
      </c>
      <c r="P27" s="6"/>
      <c r="Q27" s="6">
        <v>2055477555</v>
      </c>
    </row>
    <row r="28" spans="1:17" ht="21" x14ac:dyDescent="0.55000000000000004">
      <c r="A28" s="2" t="s">
        <v>22</v>
      </c>
      <c r="C28" s="6">
        <v>9231846</v>
      </c>
      <c r="D28" s="6"/>
      <c r="E28" s="6">
        <v>74791869607</v>
      </c>
      <c r="F28" s="6"/>
      <c r="G28" s="6">
        <v>84145211459</v>
      </c>
      <c r="H28" s="6"/>
      <c r="I28" s="6">
        <v>-9353341851</v>
      </c>
      <c r="J28" s="6"/>
      <c r="K28" s="6">
        <v>9231846</v>
      </c>
      <c r="L28" s="6"/>
      <c r="M28" s="6">
        <v>74791869607</v>
      </c>
      <c r="N28" s="6"/>
      <c r="O28" s="6">
        <v>88198300567</v>
      </c>
      <c r="P28" s="6"/>
      <c r="Q28" s="6">
        <v>-13406430959</v>
      </c>
    </row>
    <row r="29" spans="1:17" ht="21" x14ac:dyDescent="0.55000000000000004">
      <c r="A29" s="2" t="s">
        <v>46</v>
      </c>
      <c r="C29" s="6">
        <v>600000</v>
      </c>
      <c r="D29" s="6"/>
      <c r="E29" s="6">
        <v>48340651500</v>
      </c>
      <c r="F29" s="6"/>
      <c r="G29" s="6">
        <v>56183706000</v>
      </c>
      <c r="H29" s="6"/>
      <c r="I29" s="6">
        <v>-7843054500</v>
      </c>
      <c r="J29" s="6"/>
      <c r="K29" s="6">
        <v>600000</v>
      </c>
      <c r="L29" s="6"/>
      <c r="M29" s="6">
        <v>48340651500</v>
      </c>
      <c r="N29" s="6"/>
      <c r="O29" s="6">
        <v>39871848842</v>
      </c>
      <c r="P29" s="6"/>
      <c r="Q29" s="6">
        <v>8468802658</v>
      </c>
    </row>
    <row r="30" spans="1:17" ht="21" x14ac:dyDescent="0.55000000000000004">
      <c r="A30" s="2" t="s">
        <v>51</v>
      </c>
      <c r="C30" s="6">
        <v>2449489</v>
      </c>
      <c r="D30" s="6"/>
      <c r="E30" s="6">
        <v>72463056723</v>
      </c>
      <c r="F30" s="6"/>
      <c r="G30" s="6">
        <v>75165811863</v>
      </c>
      <c r="H30" s="6"/>
      <c r="I30" s="6">
        <v>-2702755139</v>
      </c>
      <c r="J30" s="6"/>
      <c r="K30" s="6">
        <v>2449489</v>
      </c>
      <c r="L30" s="6"/>
      <c r="M30" s="6">
        <v>72463056723</v>
      </c>
      <c r="N30" s="6"/>
      <c r="O30" s="6">
        <v>77990312718</v>
      </c>
      <c r="P30" s="6"/>
      <c r="Q30" s="6">
        <v>-5527255994</v>
      </c>
    </row>
    <row r="31" spans="1:17" ht="21" x14ac:dyDescent="0.55000000000000004">
      <c r="A31" s="2" t="s">
        <v>16</v>
      </c>
      <c r="C31" s="6">
        <v>26147000</v>
      </c>
      <c r="D31" s="6"/>
      <c r="E31" s="6">
        <v>79975615801</v>
      </c>
      <c r="F31" s="6"/>
      <c r="G31" s="6">
        <v>83068595418</v>
      </c>
      <c r="H31" s="6"/>
      <c r="I31" s="6">
        <v>-3092979616</v>
      </c>
      <c r="J31" s="6"/>
      <c r="K31" s="6">
        <v>26147000</v>
      </c>
      <c r="L31" s="6"/>
      <c r="M31" s="6">
        <v>79975615801</v>
      </c>
      <c r="N31" s="6"/>
      <c r="O31" s="6">
        <v>58527126499</v>
      </c>
      <c r="P31" s="6"/>
      <c r="Q31" s="6">
        <v>21448489302</v>
      </c>
    </row>
    <row r="32" spans="1:17" ht="21" x14ac:dyDescent="0.55000000000000004">
      <c r="A32" s="2" t="s">
        <v>44</v>
      </c>
      <c r="C32" s="6">
        <v>9233449</v>
      </c>
      <c r="D32" s="6"/>
      <c r="E32" s="6">
        <v>74988426523</v>
      </c>
      <c r="F32" s="6"/>
      <c r="G32" s="6">
        <v>78659830515</v>
      </c>
      <c r="H32" s="6"/>
      <c r="I32" s="6">
        <v>-3671403991</v>
      </c>
      <c r="J32" s="6"/>
      <c r="K32" s="6">
        <v>9233449</v>
      </c>
      <c r="L32" s="6"/>
      <c r="M32" s="6">
        <v>74988426523</v>
      </c>
      <c r="N32" s="6"/>
      <c r="O32" s="6">
        <v>54352907235</v>
      </c>
      <c r="P32" s="6"/>
      <c r="Q32" s="6">
        <v>20635519288</v>
      </c>
    </row>
    <row r="33" spans="1:17" ht="21" x14ac:dyDescent="0.55000000000000004">
      <c r="A33" s="2" t="s">
        <v>35</v>
      </c>
      <c r="C33" s="6">
        <v>4000000</v>
      </c>
      <c r="D33" s="6"/>
      <c r="E33" s="6">
        <v>62466102000</v>
      </c>
      <c r="F33" s="6"/>
      <c r="G33" s="6">
        <v>66601350000</v>
      </c>
      <c r="H33" s="6"/>
      <c r="I33" s="6">
        <v>-4135248000</v>
      </c>
      <c r="J33" s="6"/>
      <c r="K33" s="6">
        <v>4000000</v>
      </c>
      <c r="L33" s="6"/>
      <c r="M33" s="6">
        <v>62466102000</v>
      </c>
      <c r="N33" s="6"/>
      <c r="O33" s="6">
        <v>56978946002</v>
      </c>
      <c r="P33" s="6"/>
      <c r="Q33" s="6">
        <v>5487155998</v>
      </c>
    </row>
    <row r="34" spans="1:17" ht="21" x14ac:dyDescent="0.55000000000000004">
      <c r="A34" s="2" t="s">
        <v>43</v>
      </c>
      <c r="C34" s="6">
        <v>551724</v>
      </c>
      <c r="D34" s="6"/>
      <c r="E34" s="6">
        <v>5089534727</v>
      </c>
      <c r="F34" s="6"/>
      <c r="G34" s="6">
        <v>6082213375</v>
      </c>
      <c r="H34" s="6"/>
      <c r="I34" s="6">
        <v>-992678647</v>
      </c>
      <c r="J34" s="6"/>
      <c r="K34" s="6">
        <v>551724</v>
      </c>
      <c r="L34" s="6"/>
      <c r="M34" s="6">
        <v>5089534727</v>
      </c>
      <c r="N34" s="6"/>
      <c r="O34" s="6">
        <v>6120451529</v>
      </c>
      <c r="P34" s="6"/>
      <c r="Q34" s="6">
        <v>-1030916801</v>
      </c>
    </row>
    <row r="35" spans="1:17" ht="21" x14ac:dyDescent="0.55000000000000004">
      <c r="A35" s="2" t="s">
        <v>52</v>
      </c>
      <c r="C35" s="6">
        <v>1100000</v>
      </c>
      <c r="D35" s="6"/>
      <c r="E35" s="6">
        <v>18632473200</v>
      </c>
      <c r="F35" s="6"/>
      <c r="G35" s="6">
        <v>22907882250</v>
      </c>
      <c r="H35" s="6"/>
      <c r="I35" s="6">
        <v>-4275409050</v>
      </c>
      <c r="J35" s="6"/>
      <c r="K35" s="6">
        <v>1100000</v>
      </c>
      <c r="L35" s="6"/>
      <c r="M35" s="6">
        <v>18632473200</v>
      </c>
      <c r="N35" s="6"/>
      <c r="O35" s="6">
        <v>17848465868</v>
      </c>
      <c r="P35" s="6"/>
      <c r="Q35" s="6">
        <v>784007332</v>
      </c>
    </row>
    <row r="36" spans="1:17" ht="21" x14ac:dyDescent="0.55000000000000004">
      <c r="A36" s="2" t="s">
        <v>53</v>
      </c>
      <c r="C36" s="6">
        <v>1756700</v>
      </c>
      <c r="D36" s="6"/>
      <c r="E36" s="6">
        <v>48964783685</v>
      </c>
      <c r="F36" s="6"/>
      <c r="G36" s="6">
        <v>56438723563</v>
      </c>
      <c r="H36" s="6"/>
      <c r="I36" s="6">
        <v>-7473939877</v>
      </c>
      <c r="J36" s="6"/>
      <c r="K36" s="6">
        <v>1756700</v>
      </c>
      <c r="L36" s="6"/>
      <c r="M36" s="6">
        <v>48964783685</v>
      </c>
      <c r="N36" s="6"/>
      <c r="O36" s="6">
        <v>42102030479</v>
      </c>
      <c r="P36" s="6"/>
      <c r="Q36" s="6">
        <v>6862753206</v>
      </c>
    </row>
    <row r="37" spans="1:17" ht="21" x14ac:dyDescent="0.55000000000000004">
      <c r="A37" s="2" t="s">
        <v>57</v>
      </c>
      <c r="C37" s="6">
        <v>5790572</v>
      </c>
      <c r="D37" s="6"/>
      <c r="E37" s="6">
        <v>25206041145</v>
      </c>
      <c r="F37" s="6"/>
      <c r="G37" s="6">
        <v>29241079930</v>
      </c>
      <c r="H37" s="6"/>
      <c r="I37" s="6">
        <v>-4035038784</v>
      </c>
      <c r="J37" s="6"/>
      <c r="K37" s="6">
        <v>5790572</v>
      </c>
      <c r="L37" s="6"/>
      <c r="M37" s="6">
        <v>25206041145</v>
      </c>
      <c r="N37" s="6"/>
      <c r="O37" s="6">
        <v>39388644782</v>
      </c>
      <c r="P37" s="6"/>
      <c r="Q37" s="6">
        <v>-14182603636</v>
      </c>
    </row>
    <row r="38" spans="1:17" ht="21" x14ac:dyDescent="0.55000000000000004">
      <c r="A38" s="2" t="s">
        <v>48</v>
      </c>
      <c r="C38" s="6">
        <v>7600000</v>
      </c>
      <c r="D38" s="6"/>
      <c r="E38" s="6">
        <v>15434415540</v>
      </c>
      <c r="F38" s="6"/>
      <c r="G38" s="6">
        <v>16401427380</v>
      </c>
      <c r="H38" s="6"/>
      <c r="I38" s="6">
        <v>-967011840</v>
      </c>
      <c r="J38" s="6"/>
      <c r="K38" s="6">
        <v>7600000</v>
      </c>
      <c r="L38" s="6"/>
      <c r="M38" s="6">
        <v>15434415540</v>
      </c>
      <c r="N38" s="6"/>
      <c r="O38" s="6">
        <v>17731068660</v>
      </c>
      <c r="P38" s="6"/>
      <c r="Q38" s="6">
        <v>-2296653120</v>
      </c>
    </row>
    <row r="39" spans="1:17" ht="21" x14ac:dyDescent="0.55000000000000004">
      <c r="A39" s="2" t="s">
        <v>29</v>
      </c>
      <c r="C39" s="6">
        <v>797896</v>
      </c>
      <c r="D39" s="6"/>
      <c r="E39" s="6">
        <v>29465467473</v>
      </c>
      <c r="F39" s="6"/>
      <c r="G39" s="6">
        <v>28910263510</v>
      </c>
      <c r="H39" s="6"/>
      <c r="I39" s="6">
        <v>555203963</v>
      </c>
      <c r="J39" s="6"/>
      <c r="K39" s="6">
        <v>797896</v>
      </c>
      <c r="L39" s="6"/>
      <c r="M39" s="6">
        <v>29465467473</v>
      </c>
      <c r="N39" s="6"/>
      <c r="O39" s="6">
        <v>21975766010</v>
      </c>
      <c r="P39" s="6"/>
      <c r="Q39" s="6">
        <v>7489701463</v>
      </c>
    </row>
    <row r="40" spans="1:17" ht="21" x14ac:dyDescent="0.55000000000000004">
      <c r="A40" s="2" t="s">
        <v>58</v>
      </c>
      <c r="C40" s="6">
        <v>3574650</v>
      </c>
      <c r="D40" s="6"/>
      <c r="E40" s="6">
        <v>19081655070</v>
      </c>
      <c r="F40" s="6"/>
      <c r="G40" s="6">
        <v>18644299984</v>
      </c>
      <c r="H40" s="6"/>
      <c r="I40" s="6">
        <v>437355086</v>
      </c>
      <c r="J40" s="6"/>
      <c r="K40" s="6">
        <v>3574650</v>
      </c>
      <c r="L40" s="6"/>
      <c r="M40" s="6">
        <v>19081655070</v>
      </c>
      <c r="N40" s="6"/>
      <c r="O40" s="6">
        <v>18644299984</v>
      </c>
      <c r="P40" s="6"/>
      <c r="Q40" s="6">
        <v>437355086</v>
      </c>
    </row>
    <row r="41" spans="1:17" ht="21" x14ac:dyDescent="0.55000000000000004">
      <c r="A41" s="2" t="s">
        <v>27</v>
      </c>
      <c r="C41" s="6">
        <v>1006920</v>
      </c>
      <c r="D41" s="6"/>
      <c r="E41" s="6">
        <v>6245795874</v>
      </c>
      <c r="F41" s="6"/>
      <c r="G41" s="6">
        <v>7006501782</v>
      </c>
      <c r="H41" s="6"/>
      <c r="I41" s="6">
        <v>-760705907</v>
      </c>
      <c r="J41" s="6"/>
      <c r="K41" s="6">
        <v>1006920</v>
      </c>
      <c r="L41" s="6"/>
      <c r="M41" s="6">
        <v>6245795874</v>
      </c>
      <c r="N41" s="6"/>
      <c r="O41" s="6">
        <v>5705294308</v>
      </c>
      <c r="P41" s="6"/>
      <c r="Q41" s="6">
        <v>540501566</v>
      </c>
    </row>
    <row r="42" spans="1:17" ht="21" x14ac:dyDescent="0.55000000000000004">
      <c r="A42" s="2" t="s">
        <v>28</v>
      </c>
      <c r="C42" s="6">
        <v>2500000</v>
      </c>
      <c r="D42" s="6"/>
      <c r="E42" s="6">
        <v>12005638875</v>
      </c>
      <c r="F42" s="6"/>
      <c r="G42" s="6">
        <v>11540920500</v>
      </c>
      <c r="H42" s="6"/>
      <c r="I42" s="6">
        <v>464718375</v>
      </c>
      <c r="J42" s="6"/>
      <c r="K42" s="6">
        <v>2500000</v>
      </c>
      <c r="L42" s="6"/>
      <c r="M42" s="6">
        <v>12005638875</v>
      </c>
      <c r="N42" s="6"/>
      <c r="O42" s="6">
        <v>11820300562</v>
      </c>
      <c r="P42" s="6"/>
      <c r="Q42" s="6">
        <v>185338313</v>
      </c>
    </row>
    <row r="43" spans="1:17" ht="21" x14ac:dyDescent="0.55000000000000004">
      <c r="A43" s="2" t="s">
        <v>36</v>
      </c>
      <c r="C43" s="6">
        <v>7000000</v>
      </c>
      <c r="D43" s="6"/>
      <c r="E43" s="6">
        <v>69653083500</v>
      </c>
      <c r="F43" s="6"/>
      <c r="G43" s="6">
        <v>76889767500</v>
      </c>
      <c r="H43" s="6"/>
      <c r="I43" s="6">
        <v>-7236684000</v>
      </c>
      <c r="J43" s="6"/>
      <c r="K43" s="6">
        <v>7000000</v>
      </c>
      <c r="L43" s="6"/>
      <c r="M43" s="6">
        <v>69653083500</v>
      </c>
      <c r="N43" s="6"/>
      <c r="O43" s="6">
        <v>75389896730</v>
      </c>
      <c r="P43" s="6"/>
      <c r="Q43" s="6">
        <v>-5736813230</v>
      </c>
    </row>
    <row r="44" spans="1:17" ht="21" x14ac:dyDescent="0.55000000000000004">
      <c r="A44" s="2" t="s">
        <v>45</v>
      </c>
      <c r="C44" s="6">
        <v>2200000</v>
      </c>
      <c r="D44" s="6"/>
      <c r="E44" s="6">
        <v>69762429000</v>
      </c>
      <c r="F44" s="6"/>
      <c r="G44" s="6">
        <v>76432504500</v>
      </c>
      <c r="H44" s="6"/>
      <c r="I44" s="6">
        <v>-6670075500</v>
      </c>
      <c r="J44" s="6"/>
      <c r="K44" s="6">
        <v>2200000</v>
      </c>
      <c r="L44" s="6"/>
      <c r="M44" s="6">
        <v>69762429000</v>
      </c>
      <c r="N44" s="6"/>
      <c r="O44" s="6">
        <v>76143833064</v>
      </c>
      <c r="P44" s="6"/>
      <c r="Q44" s="6">
        <v>-6381404064</v>
      </c>
    </row>
    <row r="45" spans="1:17" ht="21" x14ac:dyDescent="0.55000000000000004">
      <c r="A45" s="2" t="s">
        <v>15</v>
      </c>
      <c r="C45" s="6">
        <v>2500000</v>
      </c>
      <c r="D45" s="6"/>
      <c r="E45" s="6">
        <v>46770052500</v>
      </c>
      <c r="F45" s="6"/>
      <c r="G45" s="6">
        <v>51814856250</v>
      </c>
      <c r="H45" s="6"/>
      <c r="I45" s="6">
        <f>-5044803750-5</f>
        <v>-5044803755</v>
      </c>
      <c r="J45" s="6"/>
      <c r="K45" s="6">
        <v>2500000</v>
      </c>
      <c r="L45" s="6"/>
      <c r="M45" s="6">
        <v>46770052500</v>
      </c>
      <c r="N45" s="6"/>
      <c r="O45" s="6">
        <v>50044899998</v>
      </c>
      <c r="P45" s="6"/>
      <c r="Q45" s="6">
        <v>-3274847498</v>
      </c>
    </row>
    <row r="46" spans="1:17" ht="21" x14ac:dyDescent="0.55000000000000004">
      <c r="A46" s="2" t="s">
        <v>19</v>
      </c>
      <c r="C46" s="6">
        <v>38137</v>
      </c>
      <c r="D46" s="6"/>
      <c r="E46" s="6">
        <v>26537059</v>
      </c>
      <c r="F46" s="6"/>
      <c r="G46" s="6">
        <v>26537059</v>
      </c>
      <c r="H46" s="6"/>
      <c r="I46" s="6" t="s">
        <v>172</v>
      </c>
      <c r="J46" s="6"/>
      <c r="K46" s="6">
        <v>38137</v>
      </c>
      <c r="L46" s="6"/>
      <c r="M46" s="6">
        <v>26537059</v>
      </c>
      <c r="N46" s="6"/>
      <c r="O46" s="6">
        <v>26537059</v>
      </c>
      <c r="P46" s="6"/>
      <c r="Q46" s="6">
        <v>0</v>
      </c>
    </row>
    <row r="47" spans="1:17" ht="21" x14ac:dyDescent="0.55000000000000004">
      <c r="A47" s="2" t="s">
        <v>20</v>
      </c>
      <c r="C47" s="6">
        <v>108053</v>
      </c>
      <c r="D47" s="6"/>
      <c r="E47" s="6">
        <v>53705042</v>
      </c>
      <c r="F47" s="6"/>
      <c r="G47" s="6">
        <v>53705042</v>
      </c>
      <c r="H47" s="6"/>
      <c r="I47" s="6">
        <v>0</v>
      </c>
      <c r="J47" s="6"/>
      <c r="K47" s="6">
        <v>108053</v>
      </c>
      <c r="L47" s="6"/>
      <c r="M47" s="6">
        <v>53705042</v>
      </c>
      <c r="N47" s="6"/>
      <c r="O47" s="6">
        <v>53705042</v>
      </c>
      <c r="P47" s="6"/>
      <c r="Q47" s="6">
        <v>0</v>
      </c>
    </row>
    <row r="48" spans="1:17" ht="21" x14ac:dyDescent="0.55000000000000004">
      <c r="A48" s="2" t="s">
        <v>25</v>
      </c>
      <c r="C48" s="6">
        <v>1400000</v>
      </c>
      <c r="D48" s="6"/>
      <c r="E48" s="6">
        <v>13067781300</v>
      </c>
      <c r="F48" s="6"/>
      <c r="G48" s="6">
        <v>13067781300</v>
      </c>
      <c r="H48" s="6"/>
      <c r="I48" s="6">
        <v>0</v>
      </c>
      <c r="J48" s="6"/>
      <c r="K48" s="6">
        <v>1400000</v>
      </c>
      <c r="L48" s="6"/>
      <c r="M48" s="6">
        <v>13067781300</v>
      </c>
      <c r="N48" s="6"/>
      <c r="O48" s="6">
        <v>13157936568</v>
      </c>
      <c r="P48" s="6"/>
      <c r="Q48" s="6">
        <f>-90155268+2</f>
        <v>-90155266</v>
      </c>
    </row>
    <row r="49" spans="3:17" s="14" customFormat="1" ht="19.5" thickBot="1" x14ac:dyDescent="0.5">
      <c r="C49" s="17">
        <f>SUM(C8:C48)</f>
        <v>235821458</v>
      </c>
      <c r="D49" s="13"/>
      <c r="E49" s="17">
        <f>SUM(E8:E48)</f>
        <v>1786059503977</v>
      </c>
      <c r="F49" s="13"/>
      <c r="G49" s="17">
        <f>SUM(G8:G48)</f>
        <v>1947547578993</v>
      </c>
      <c r="H49" s="13"/>
      <c r="I49" s="17">
        <f>SUM(I8:I48)</f>
        <v>-161488075008</v>
      </c>
      <c r="J49" s="13"/>
      <c r="K49" s="17">
        <f>SUM(K8:K48)</f>
        <v>235821458</v>
      </c>
      <c r="L49" s="13"/>
      <c r="M49" s="17">
        <f>SUM(M8:M48)</f>
        <v>1786059503977</v>
      </c>
      <c r="N49" s="13"/>
      <c r="O49" s="17">
        <f>SUM(O8:O48)</f>
        <v>1735924820622</v>
      </c>
      <c r="P49" s="13"/>
      <c r="Q49" s="17">
        <f>SUM(Q8:Q48)</f>
        <v>50134683363</v>
      </c>
    </row>
    <row r="50" spans="3:17" s="14" customFormat="1" ht="19.5" thickTop="1" x14ac:dyDescent="0.45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3:17" s="14" customFormat="1" x14ac:dyDescent="0.45"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3:17" s="14" customFormat="1" x14ac:dyDescent="0.45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</row>
    <row r="53" spans="3:17" s="14" customFormat="1" x14ac:dyDescent="0.45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3:17" x14ac:dyDescent="0.45"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3:17" x14ac:dyDescent="0.45"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3:17" x14ac:dyDescent="0.45"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12"/>
  <sheetViews>
    <sheetView rightToLeft="1" view="pageBreakPreview" zoomScale="60" zoomScaleNormal="70" workbookViewId="0">
      <selection activeCell="Q10" sqref="Q10"/>
    </sheetView>
  </sheetViews>
  <sheetFormatPr defaultRowHeight="18.75" x14ac:dyDescent="0.45"/>
  <cols>
    <col min="1" max="1" width="32.7109375" style="1" bestFit="1" customWidth="1"/>
    <col min="2" max="2" width="1" style="1" customWidth="1"/>
    <col min="3" max="3" width="11.28515625" style="1" bestFit="1" customWidth="1"/>
    <col min="4" max="4" width="1" style="1" customWidth="1"/>
    <col min="5" max="5" width="16.8554687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30" x14ac:dyDescent="0.45">
      <c r="A3" s="26" t="s">
        <v>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6" spans="1:17" ht="30" x14ac:dyDescent="0.45">
      <c r="A6" s="30" t="s">
        <v>3</v>
      </c>
      <c r="C6" s="29" t="s">
        <v>90</v>
      </c>
      <c r="D6" s="29" t="s">
        <v>90</v>
      </c>
      <c r="E6" s="29" t="s">
        <v>90</v>
      </c>
      <c r="F6" s="29" t="s">
        <v>90</v>
      </c>
      <c r="G6" s="29" t="s">
        <v>90</v>
      </c>
      <c r="H6" s="29" t="s">
        <v>90</v>
      </c>
      <c r="I6" s="29" t="s">
        <v>90</v>
      </c>
      <c r="K6" s="29" t="s">
        <v>91</v>
      </c>
      <c r="L6" s="29" t="s">
        <v>91</v>
      </c>
      <c r="M6" s="29" t="s">
        <v>91</v>
      </c>
      <c r="N6" s="29" t="s">
        <v>91</v>
      </c>
      <c r="O6" s="29" t="s">
        <v>91</v>
      </c>
      <c r="P6" s="29" t="s">
        <v>91</v>
      </c>
      <c r="Q6" s="29" t="s">
        <v>91</v>
      </c>
    </row>
    <row r="7" spans="1:17" ht="30" x14ac:dyDescent="0.45">
      <c r="A7" s="29" t="s">
        <v>3</v>
      </c>
      <c r="C7" s="29" t="s">
        <v>7</v>
      </c>
      <c r="E7" s="29" t="s">
        <v>134</v>
      </c>
      <c r="G7" s="29" t="s">
        <v>135</v>
      </c>
      <c r="I7" s="29" t="s">
        <v>137</v>
      </c>
      <c r="K7" s="29" t="s">
        <v>7</v>
      </c>
      <c r="M7" s="29" t="s">
        <v>134</v>
      </c>
      <c r="O7" s="29" t="s">
        <v>135</v>
      </c>
      <c r="Q7" s="29" t="s">
        <v>137</v>
      </c>
    </row>
    <row r="8" spans="1:17" ht="21" x14ac:dyDescent="0.55000000000000004">
      <c r="A8" s="2" t="s">
        <v>56</v>
      </c>
      <c r="C8" s="6">
        <v>1000000</v>
      </c>
      <c r="D8" s="6"/>
      <c r="E8" s="6">
        <v>6361920153</v>
      </c>
      <c r="F8" s="6"/>
      <c r="G8" s="6">
        <v>6401682068</v>
      </c>
      <c r="H8" s="6"/>
      <c r="I8" s="6">
        <v>-39761915</v>
      </c>
      <c r="J8" s="6"/>
      <c r="K8" s="6">
        <v>3500000</v>
      </c>
      <c r="L8" s="6"/>
      <c r="M8" s="6">
        <v>24899037987</v>
      </c>
      <c r="N8" s="6"/>
      <c r="O8" s="6">
        <v>22405887077</v>
      </c>
      <c r="P8" s="6"/>
      <c r="Q8" s="6">
        <v>2493150910</v>
      </c>
    </row>
    <row r="9" spans="1:17" ht="21" x14ac:dyDescent="0.55000000000000004">
      <c r="A9" s="2" t="s">
        <v>18</v>
      </c>
      <c r="C9" s="6">
        <v>1296098</v>
      </c>
      <c r="D9" s="6"/>
      <c r="E9" s="6">
        <v>5767341587</v>
      </c>
      <c r="F9" s="6"/>
      <c r="G9" s="6">
        <v>6875694105</v>
      </c>
      <c r="H9" s="6"/>
      <c r="I9" s="6">
        <v>-1108352518</v>
      </c>
      <c r="J9" s="6"/>
      <c r="K9" s="6">
        <v>2000000</v>
      </c>
      <c r="L9" s="6"/>
      <c r="M9" s="6">
        <v>8979391422</v>
      </c>
      <c r="N9" s="6"/>
      <c r="O9" s="6">
        <v>10609836767</v>
      </c>
      <c r="P9" s="6"/>
      <c r="Q9" s="6">
        <v>-1630445345</v>
      </c>
    </row>
    <row r="10" spans="1:17" ht="21" x14ac:dyDescent="0.55000000000000004">
      <c r="A10" s="2" t="s">
        <v>26</v>
      </c>
      <c r="C10" s="6">
        <v>4727272</v>
      </c>
      <c r="D10" s="6"/>
      <c r="E10" s="6">
        <v>14991017429</v>
      </c>
      <c r="F10" s="6"/>
      <c r="G10" s="6">
        <v>13072045711</v>
      </c>
      <c r="H10" s="6"/>
      <c r="I10" s="6">
        <v>1918971718</v>
      </c>
      <c r="J10" s="6"/>
      <c r="K10" s="6">
        <v>15127272</v>
      </c>
      <c r="L10" s="6"/>
      <c r="M10" s="6">
        <v>53131849704</v>
      </c>
      <c r="N10" s="6"/>
      <c r="O10" s="6">
        <v>41830550776</v>
      </c>
      <c r="P10" s="6"/>
      <c r="Q10" s="6">
        <v>11301298928</v>
      </c>
    </row>
    <row r="11" spans="1:17" ht="21" x14ac:dyDescent="0.55000000000000004">
      <c r="A11" s="2" t="s">
        <v>24</v>
      </c>
      <c r="C11" s="6">
        <v>700000</v>
      </c>
      <c r="D11" s="6"/>
      <c r="E11" s="6">
        <v>52828391917</v>
      </c>
      <c r="F11" s="6"/>
      <c r="G11" s="6">
        <v>48712744724</v>
      </c>
      <c r="H11" s="6"/>
      <c r="I11" s="6">
        <v>4115647193</v>
      </c>
      <c r="J11" s="6"/>
      <c r="K11" s="6">
        <v>825000</v>
      </c>
      <c r="L11" s="6"/>
      <c r="M11" s="6">
        <v>63040290028</v>
      </c>
      <c r="N11" s="6"/>
      <c r="O11" s="6">
        <v>57530494642</v>
      </c>
      <c r="P11" s="6"/>
      <c r="Q11" s="6">
        <v>5509795386</v>
      </c>
    </row>
    <row r="12" spans="1:17" ht="21" x14ac:dyDescent="0.55000000000000004">
      <c r="A12" s="2" t="s">
        <v>42</v>
      </c>
      <c r="C12" s="6">
        <v>0</v>
      </c>
      <c r="D12" s="6"/>
      <c r="E12" s="6">
        <v>0</v>
      </c>
      <c r="F12" s="6"/>
      <c r="G12" s="6">
        <v>0</v>
      </c>
      <c r="H12" s="6"/>
      <c r="I12" s="6">
        <v>0</v>
      </c>
      <c r="J12" s="6"/>
      <c r="K12" s="6">
        <v>3500000</v>
      </c>
      <c r="L12" s="6"/>
      <c r="M12" s="6">
        <v>36402164267</v>
      </c>
      <c r="N12" s="6"/>
      <c r="O12" s="6">
        <v>31474936658</v>
      </c>
      <c r="P12" s="6"/>
      <c r="Q12" s="6">
        <v>4927227609</v>
      </c>
    </row>
    <row r="13" spans="1:17" ht="21" x14ac:dyDescent="0.55000000000000004">
      <c r="A13" s="2" t="s">
        <v>138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J13" s="6"/>
      <c r="K13" s="6">
        <v>100100</v>
      </c>
      <c r="L13" s="6"/>
      <c r="M13" s="6">
        <v>5079699878</v>
      </c>
      <c r="N13" s="6"/>
      <c r="O13" s="6">
        <v>5071811173</v>
      </c>
      <c r="P13" s="6"/>
      <c r="Q13" s="6">
        <v>7888705</v>
      </c>
    </row>
    <row r="14" spans="1:17" ht="21" x14ac:dyDescent="0.55000000000000004">
      <c r="A14" s="2" t="s">
        <v>29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v>0</v>
      </c>
      <c r="J14" s="6"/>
      <c r="K14" s="6">
        <v>12104</v>
      </c>
      <c r="L14" s="6"/>
      <c r="M14" s="6">
        <v>505343212</v>
      </c>
      <c r="N14" s="6"/>
      <c r="O14" s="6">
        <v>333370103</v>
      </c>
      <c r="P14" s="6"/>
      <c r="Q14" s="6">
        <v>171973109</v>
      </c>
    </row>
    <row r="15" spans="1:17" ht="21" x14ac:dyDescent="0.55000000000000004">
      <c r="A15" s="2" t="s">
        <v>139</v>
      </c>
      <c r="C15" s="6">
        <v>0</v>
      </c>
      <c r="D15" s="6"/>
      <c r="E15" s="6">
        <v>0</v>
      </c>
      <c r="F15" s="6"/>
      <c r="G15" s="6" t="s">
        <v>172</v>
      </c>
      <c r="H15" s="6"/>
      <c r="I15" s="6">
        <v>0</v>
      </c>
      <c r="J15" s="6"/>
      <c r="K15" s="6">
        <v>1394767</v>
      </c>
      <c r="L15" s="6"/>
      <c r="M15" s="6">
        <v>5236690201</v>
      </c>
      <c r="N15" s="6"/>
      <c r="O15" s="6">
        <v>6886595532</v>
      </c>
      <c r="P15" s="6"/>
      <c r="Q15" s="6">
        <v>-1649905331</v>
      </c>
    </row>
    <row r="16" spans="1:17" ht="21" x14ac:dyDescent="0.55000000000000004">
      <c r="A16" s="2" t="s">
        <v>140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J16" s="6"/>
      <c r="K16" s="6">
        <v>2895286</v>
      </c>
      <c r="L16" s="6"/>
      <c r="M16" s="6">
        <v>21210865236</v>
      </c>
      <c r="N16" s="6"/>
      <c r="O16" s="6">
        <v>8792470392</v>
      </c>
      <c r="P16" s="6"/>
      <c r="Q16" s="6">
        <v>12418394844</v>
      </c>
    </row>
    <row r="17" spans="1:17" ht="21" x14ac:dyDescent="0.55000000000000004">
      <c r="A17" s="2" t="s">
        <v>141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J17" s="6"/>
      <c r="K17" s="6">
        <v>1000000</v>
      </c>
      <c r="L17" s="6"/>
      <c r="M17" s="6">
        <v>41582424592</v>
      </c>
      <c r="N17" s="6"/>
      <c r="O17" s="6">
        <v>49245237000</v>
      </c>
      <c r="P17" s="6"/>
      <c r="Q17" s="6">
        <v>-7662812408</v>
      </c>
    </row>
    <row r="18" spans="1:17" ht="21" x14ac:dyDescent="0.55000000000000004">
      <c r="A18" s="2" t="s">
        <v>43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0</v>
      </c>
      <c r="J18" s="6"/>
      <c r="K18" s="6">
        <v>800000</v>
      </c>
      <c r="L18" s="6"/>
      <c r="M18" s="6">
        <v>8017866165</v>
      </c>
      <c r="N18" s="6"/>
      <c r="O18" s="6">
        <v>7287122311</v>
      </c>
      <c r="P18" s="6"/>
      <c r="Q18" s="6">
        <v>730743854</v>
      </c>
    </row>
    <row r="19" spans="1:17" ht="21" x14ac:dyDescent="0.55000000000000004">
      <c r="A19" s="2" t="s">
        <v>142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J19" s="6"/>
      <c r="K19" s="6">
        <v>551724</v>
      </c>
      <c r="L19" s="6"/>
      <c r="M19" s="6">
        <v>8214618636</v>
      </c>
      <c r="N19" s="6"/>
      <c r="O19" s="6">
        <v>8214618636</v>
      </c>
      <c r="P19" s="6"/>
      <c r="Q19" s="6">
        <v>0</v>
      </c>
    </row>
    <row r="20" spans="1:17" ht="21" x14ac:dyDescent="0.55000000000000004">
      <c r="A20" s="2" t="s">
        <v>34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v>0</v>
      </c>
      <c r="J20" s="6"/>
      <c r="K20" s="6">
        <v>206652</v>
      </c>
      <c r="L20" s="6"/>
      <c r="M20" s="6">
        <v>4774903899</v>
      </c>
      <c r="N20" s="6"/>
      <c r="O20" s="6">
        <v>4106394186</v>
      </c>
      <c r="P20" s="6"/>
      <c r="Q20" s="6">
        <v>668509713</v>
      </c>
    </row>
    <row r="21" spans="1:17" ht="21" x14ac:dyDescent="0.55000000000000004">
      <c r="A21" s="2" t="s">
        <v>143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J21" s="6"/>
      <c r="K21" s="6">
        <v>6460</v>
      </c>
      <c r="L21" s="6"/>
      <c r="M21" s="6">
        <v>126116903</v>
      </c>
      <c r="N21" s="6"/>
      <c r="O21" s="6">
        <v>138320467</v>
      </c>
      <c r="P21" s="6"/>
      <c r="Q21" s="6">
        <v>-12203564</v>
      </c>
    </row>
    <row r="22" spans="1:17" ht="21" x14ac:dyDescent="0.55000000000000004">
      <c r="A22" s="2" t="s">
        <v>144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J22" s="6"/>
      <c r="K22" s="6">
        <v>1</v>
      </c>
      <c r="L22" s="6"/>
      <c r="M22" s="6">
        <v>1</v>
      </c>
      <c r="N22" s="6"/>
      <c r="O22" s="6">
        <v>7972</v>
      </c>
      <c r="P22" s="6"/>
      <c r="Q22" s="6">
        <v>-7971</v>
      </c>
    </row>
    <row r="23" spans="1:17" ht="21" x14ac:dyDescent="0.55000000000000004">
      <c r="A23" s="2" t="s">
        <v>52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v>0</v>
      </c>
      <c r="J23" s="6"/>
      <c r="K23" s="6">
        <v>3070680</v>
      </c>
      <c r="L23" s="6"/>
      <c r="M23" s="6">
        <v>53806413807</v>
      </c>
      <c r="N23" s="6"/>
      <c r="O23" s="6">
        <v>49824479614</v>
      </c>
      <c r="P23" s="6"/>
      <c r="Q23" s="6">
        <v>3981934193</v>
      </c>
    </row>
    <row r="24" spans="1:17" ht="21" x14ac:dyDescent="0.55000000000000004">
      <c r="A24" s="2" t="s">
        <v>47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v>0</v>
      </c>
      <c r="J24" s="6"/>
      <c r="K24" s="6">
        <v>1200001</v>
      </c>
      <c r="L24" s="6"/>
      <c r="M24" s="6">
        <v>14181979220</v>
      </c>
      <c r="N24" s="6"/>
      <c r="O24" s="6">
        <v>12282046434</v>
      </c>
      <c r="P24" s="6"/>
      <c r="Q24" s="6">
        <v>1899932786</v>
      </c>
    </row>
    <row r="25" spans="1:17" ht="21" x14ac:dyDescent="0.55000000000000004">
      <c r="A25" s="2" t="s">
        <v>145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J25" s="6"/>
      <c r="K25" s="6">
        <v>4560000</v>
      </c>
      <c r="L25" s="6"/>
      <c r="M25" s="6">
        <v>36367630181</v>
      </c>
      <c r="N25" s="6"/>
      <c r="O25" s="6">
        <v>24255615240</v>
      </c>
      <c r="P25" s="6"/>
      <c r="Q25" s="6">
        <v>12112014941</v>
      </c>
    </row>
    <row r="26" spans="1:17" ht="21" x14ac:dyDescent="0.55000000000000004">
      <c r="A26" s="2" t="s">
        <v>104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J26" s="6"/>
      <c r="K26" s="6">
        <v>1000000</v>
      </c>
      <c r="L26" s="6"/>
      <c r="M26" s="6">
        <v>27950863020</v>
      </c>
      <c r="N26" s="6"/>
      <c r="O26" s="6">
        <v>25676311500</v>
      </c>
      <c r="P26" s="6"/>
      <c r="Q26" s="6">
        <v>2274551520</v>
      </c>
    </row>
    <row r="27" spans="1:17" ht="21" x14ac:dyDescent="0.55000000000000004">
      <c r="A27" s="2" t="s">
        <v>15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v>0</v>
      </c>
      <c r="J27" s="6"/>
      <c r="K27" s="6">
        <v>2500000</v>
      </c>
      <c r="L27" s="6"/>
      <c r="M27" s="6">
        <v>57356685619</v>
      </c>
      <c r="N27" s="6"/>
      <c r="O27" s="6">
        <v>50044900002</v>
      </c>
      <c r="P27" s="6"/>
      <c r="Q27" s="6">
        <v>7311785617</v>
      </c>
    </row>
    <row r="28" spans="1:17" ht="21" x14ac:dyDescent="0.55000000000000004">
      <c r="A28" s="2" t="s">
        <v>146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J28" s="6"/>
      <c r="K28" s="6">
        <v>62000000</v>
      </c>
      <c r="L28" s="6"/>
      <c r="M28" s="6">
        <v>68679881759</v>
      </c>
      <c r="N28" s="6"/>
      <c r="O28" s="6">
        <v>62056296000</v>
      </c>
      <c r="P28" s="6"/>
      <c r="Q28" s="6">
        <v>6623585759</v>
      </c>
    </row>
    <row r="29" spans="1:17" ht="21" x14ac:dyDescent="0.55000000000000004">
      <c r="A29" s="2" t="s">
        <v>147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J29" s="6"/>
      <c r="K29" s="6">
        <v>62000000</v>
      </c>
      <c r="L29" s="6"/>
      <c r="M29" s="6">
        <v>62056296000</v>
      </c>
      <c r="N29" s="6"/>
      <c r="O29" s="6">
        <v>61631100000</v>
      </c>
      <c r="P29" s="6"/>
      <c r="Q29" s="6">
        <v>425196000</v>
      </c>
    </row>
    <row r="30" spans="1:17" ht="21" x14ac:dyDescent="0.55000000000000004">
      <c r="A30" s="2" t="s">
        <v>55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v>0</v>
      </c>
      <c r="J30" s="6"/>
      <c r="K30" s="6">
        <v>9500607</v>
      </c>
      <c r="L30" s="6"/>
      <c r="M30" s="6">
        <v>151422936590</v>
      </c>
      <c r="N30" s="6"/>
      <c r="O30" s="6">
        <v>131457949588</v>
      </c>
      <c r="P30" s="6"/>
      <c r="Q30" s="6">
        <v>19964987002</v>
      </c>
    </row>
    <row r="31" spans="1:17" ht="21" x14ac:dyDescent="0.55000000000000004">
      <c r="A31" s="2" t="s">
        <v>148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J31" s="6"/>
      <c r="K31" s="6">
        <v>6000000</v>
      </c>
      <c r="L31" s="6"/>
      <c r="M31" s="6">
        <v>23839307204</v>
      </c>
      <c r="N31" s="6"/>
      <c r="O31" s="6">
        <v>17624506500</v>
      </c>
      <c r="P31" s="6"/>
      <c r="Q31" s="6">
        <v>6214800704</v>
      </c>
    </row>
    <row r="32" spans="1:17" ht="21" x14ac:dyDescent="0.55000000000000004">
      <c r="A32" s="2" t="s">
        <v>16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v>0</v>
      </c>
      <c r="J32" s="6"/>
      <c r="K32" s="6">
        <v>4100000</v>
      </c>
      <c r="L32" s="6"/>
      <c r="M32" s="6">
        <v>10698501001</v>
      </c>
      <c r="N32" s="6"/>
      <c r="O32" s="6">
        <v>9164050218</v>
      </c>
      <c r="P32" s="6"/>
      <c r="Q32" s="6">
        <v>1534450783</v>
      </c>
    </row>
    <row r="33" spans="1:17" ht="21" x14ac:dyDescent="0.55000000000000004">
      <c r="A33" s="2" t="s">
        <v>17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v>0</v>
      </c>
      <c r="J33" s="6"/>
      <c r="K33" s="6">
        <v>602409</v>
      </c>
      <c r="L33" s="6"/>
      <c r="M33" s="6">
        <v>2455336006</v>
      </c>
      <c r="N33" s="6"/>
      <c r="O33" s="6">
        <v>2240111339</v>
      </c>
      <c r="P33" s="6"/>
      <c r="Q33" s="6">
        <v>215224667</v>
      </c>
    </row>
    <row r="34" spans="1:17" ht="21" x14ac:dyDescent="0.55000000000000004">
      <c r="A34" s="2" t="s">
        <v>128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J34" s="6"/>
      <c r="K34" s="6">
        <v>325402</v>
      </c>
      <c r="L34" s="6"/>
      <c r="M34" s="6">
        <v>7103166662</v>
      </c>
      <c r="N34" s="6"/>
      <c r="O34" s="6">
        <v>6045900353</v>
      </c>
      <c r="P34" s="6"/>
      <c r="Q34" s="6">
        <v>1057266309</v>
      </c>
    </row>
    <row r="35" spans="1:17" ht="21" x14ac:dyDescent="0.55000000000000004">
      <c r="A35" s="2" t="s">
        <v>23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v>0</v>
      </c>
      <c r="J35" s="6"/>
      <c r="K35" s="6">
        <v>3639777</v>
      </c>
      <c r="L35" s="6"/>
      <c r="M35" s="6">
        <v>80214247485</v>
      </c>
      <c r="N35" s="6"/>
      <c r="O35" s="6">
        <v>37591741284</v>
      </c>
      <c r="P35" s="6"/>
      <c r="Q35" s="6">
        <v>42622506201</v>
      </c>
    </row>
    <row r="36" spans="1:17" ht="21" x14ac:dyDescent="0.55000000000000004">
      <c r="A36" s="2" t="s">
        <v>22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v>0</v>
      </c>
      <c r="J36" s="6"/>
      <c r="K36" s="6">
        <v>2414189</v>
      </c>
      <c r="L36" s="6"/>
      <c r="M36" s="6">
        <v>21880659887</v>
      </c>
      <c r="N36" s="6"/>
      <c r="O36" s="6">
        <v>23255678186</v>
      </c>
      <c r="P36" s="6"/>
      <c r="Q36" s="6">
        <v>-1375018299</v>
      </c>
    </row>
    <row r="37" spans="1:17" ht="21" x14ac:dyDescent="0.55000000000000004">
      <c r="A37" s="2" t="s">
        <v>149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J37" s="6"/>
      <c r="K37" s="6">
        <v>1819888</v>
      </c>
      <c r="L37" s="6"/>
      <c r="M37" s="6">
        <v>28221638814</v>
      </c>
      <c r="N37" s="6"/>
      <c r="O37" s="6">
        <v>17856741056</v>
      </c>
      <c r="P37" s="6"/>
      <c r="Q37" s="6">
        <v>10364897758</v>
      </c>
    </row>
    <row r="38" spans="1:17" ht="21" x14ac:dyDescent="0.55000000000000004">
      <c r="A38" s="2" t="s">
        <v>150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J38" s="6"/>
      <c r="K38" s="6">
        <v>2500001</v>
      </c>
      <c r="L38" s="6"/>
      <c r="M38" s="6">
        <v>13853226738</v>
      </c>
      <c r="N38" s="6"/>
      <c r="O38" s="6">
        <v>15246247973</v>
      </c>
      <c r="P38" s="6"/>
      <c r="Q38" s="6">
        <v>-1393021235</v>
      </c>
    </row>
    <row r="39" spans="1:17" ht="21" x14ac:dyDescent="0.55000000000000004">
      <c r="A39" s="2" t="s">
        <v>54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v>0</v>
      </c>
      <c r="J39" s="6"/>
      <c r="K39" s="6">
        <v>1782116</v>
      </c>
      <c r="L39" s="6"/>
      <c r="M39" s="6">
        <v>12658079008</v>
      </c>
      <c r="N39" s="6"/>
      <c r="O39" s="6">
        <v>12223435740</v>
      </c>
      <c r="P39" s="6"/>
      <c r="Q39" s="6">
        <v>434643268</v>
      </c>
    </row>
    <row r="40" spans="1:17" ht="21" x14ac:dyDescent="0.55000000000000004">
      <c r="A40" s="2" t="s">
        <v>21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v>0</v>
      </c>
      <c r="J40" s="6"/>
      <c r="K40" s="6">
        <v>333015</v>
      </c>
      <c r="L40" s="6"/>
      <c r="M40" s="6">
        <v>787392965</v>
      </c>
      <c r="N40" s="6"/>
      <c r="O40" s="6">
        <v>584705032</v>
      </c>
      <c r="P40" s="6"/>
      <c r="Q40" s="6">
        <v>202687933</v>
      </c>
    </row>
    <row r="41" spans="1:17" ht="21" x14ac:dyDescent="0.55000000000000004">
      <c r="A41" s="2" t="s">
        <v>151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J41" s="6"/>
      <c r="K41" s="6">
        <v>11450002</v>
      </c>
      <c r="L41" s="6"/>
      <c r="M41" s="6">
        <v>57082811327</v>
      </c>
      <c r="N41" s="6"/>
      <c r="O41" s="6">
        <v>73936656674</v>
      </c>
      <c r="P41" s="6"/>
      <c r="Q41" s="6">
        <v>-16853845347</v>
      </c>
    </row>
    <row r="42" spans="1:17" ht="21" x14ac:dyDescent="0.55000000000000004">
      <c r="A42" s="2" t="s">
        <v>152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J42" s="6"/>
      <c r="K42" s="6">
        <v>3600000</v>
      </c>
      <c r="L42" s="6"/>
      <c r="M42" s="6">
        <v>42005002045</v>
      </c>
      <c r="N42" s="6"/>
      <c r="O42" s="6">
        <v>35606871000</v>
      </c>
      <c r="P42" s="6"/>
      <c r="Q42" s="6">
        <v>6398131045</v>
      </c>
    </row>
    <row r="43" spans="1:17" ht="21" x14ac:dyDescent="0.55000000000000004">
      <c r="A43" s="2" t="s">
        <v>39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v>0</v>
      </c>
      <c r="J43" s="6"/>
      <c r="K43" s="6">
        <v>4000000</v>
      </c>
      <c r="L43" s="6"/>
      <c r="M43" s="6">
        <v>51801267000</v>
      </c>
      <c r="N43" s="6"/>
      <c r="O43" s="6">
        <v>46238324490</v>
      </c>
      <c r="P43" s="6"/>
      <c r="Q43" s="6">
        <v>5562942510</v>
      </c>
    </row>
    <row r="44" spans="1:17" ht="21" x14ac:dyDescent="0.55000000000000004">
      <c r="A44" s="2" t="s">
        <v>40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v>0</v>
      </c>
      <c r="J44" s="6"/>
      <c r="K44" s="6">
        <v>3100000</v>
      </c>
      <c r="L44" s="6"/>
      <c r="M44" s="6">
        <v>43422184378</v>
      </c>
      <c r="N44" s="6"/>
      <c r="O44" s="6">
        <v>45009133226</v>
      </c>
      <c r="P44" s="6"/>
      <c r="Q44" s="6">
        <v>-1586948848</v>
      </c>
    </row>
    <row r="45" spans="1:17" ht="21" x14ac:dyDescent="0.55000000000000004">
      <c r="A45" s="2" t="s">
        <v>153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J45" s="6"/>
      <c r="K45" s="6">
        <v>3060000</v>
      </c>
      <c r="L45" s="6"/>
      <c r="M45" s="6">
        <v>26817840000</v>
      </c>
      <c r="N45" s="6"/>
      <c r="O45" s="6">
        <v>33398887140</v>
      </c>
      <c r="P45" s="6"/>
      <c r="Q45" s="6">
        <v>-6581047140</v>
      </c>
    </row>
    <row r="46" spans="1:17" ht="21" x14ac:dyDescent="0.55000000000000004">
      <c r="A46" s="2" t="s">
        <v>38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v>0</v>
      </c>
      <c r="J46" s="6"/>
      <c r="K46" s="6">
        <v>13644968</v>
      </c>
      <c r="L46" s="6"/>
      <c r="M46" s="6">
        <v>125208946244</v>
      </c>
      <c r="N46" s="6"/>
      <c r="O46" s="6">
        <v>124844098263</v>
      </c>
      <c r="P46" s="6"/>
      <c r="Q46" s="6">
        <v>364847981</v>
      </c>
    </row>
    <row r="47" spans="1:17" ht="21" x14ac:dyDescent="0.55000000000000004">
      <c r="A47" s="2" t="s">
        <v>37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v>0</v>
      </c>
      <c r="J47" s="6"/>
      <c r="K47" s="6">
        <v>900000</v>
      </c>
      <c r="L47" s="6"/>
      <c r="M47" s="6">
        <v>9223890115</v>
      </c>
      <c r="N47" s="6"/>
      <c r="O47" s="6">
        <v>7720535206</v>
      </c>
      <c r="P47" s="6"/>
      <c r="Q47" s="6">
        <v>1503354909</v>
      </c>
    </row>
    <row r="48" spans="1:17" ht="21" x14ac:dyDescent="0.55000000000000004">
      <c r="A48" s="2" t="s">
        <v>132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J48" s="6"/>
      <c r="K48" s="6">
        <v>25453</v>
      </c>
      <c r="L48" s="6"/>
      <c r="M48" s="6">
        <v>130402415</v>
      </c>
      <c r="N48" s="6"/>
      <c r="O48" s="6">
        <v>25453000</v>
      </c>
      <c r="P48" s="6"/>
      <c r="Q48" s="6">
        <v>104949415</v>
      </c>
    </row>
    <row r="49" spans="1:17" ht="21" x14ac:dyDescent="0.55000000000000004">
      <c r="A49" s="2" t="s">
        <v>154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0</v>
      </c>
      <c r="J49" s="6"/>
      <c r="K49" s="6">
        <v>4727272</v>
      </c>
      <c r="L49" s="6"/>
      <c r="M49" s="6">
        <v>12281452656</v>
      </c>
      <c r="N49" s="6"/>
      <c r="O49" s="6">
        <v>5380520717</v>
      </c>
      <c r="P49" s="6"/>
      <c r="Q49" s="6">
        <v>6900931939</v>
      </c>
    </row>
    <row r="50" spans="1:17" ht="21" x14ac:dyDescent="0.55000000000000004">
      <c r="A50" s="2" t="s">
        <v>132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J50" s="6"/>
      <c r="K50" s="6">
        <v>25453</v>
      </c>
      <c r="L50" s="6"/>
      <c r="M50" s="6">
        <v>25453000</v>
      </c>
      <c r="N50" s="6"/>
      <c r="O50" s="6">
        <v>25301554</v>
      </c>
      <c r="P50" s="6"/>
      <c r="Q50" s="6">
        <v>151446</v>
      </c>
    </row>
    <row r="51" spans="1:17" ht="21" x14ac:dyDescent="0.55000000000000004">
      <c r="A51" s="2" t="s">
        <v>155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0</v>
      </c>
      <c r="J51" s="6"/>
      <c r="K51" s="6">
        <v>1000000</v>
      </c>
      <c r="L51" s="6"/>
      <c r="M51" s="6">
        <v>25983574233</v>
      </c>
      <c r="N51" s="6"/>
      <c r="O51" s="6">
        <v>29492248981</v>
      </c>
      <c r="P51" s="6"/>
      <c r="Q51" s="6">
        <v>-3508674748</v>
      </c>
    </row>
    <row r="52" spans="1:17" ht="21" x14ac:dyDescent="0.55000000000000004">
      <c r="A52" s="2" t="s">
        <v>35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v>0</v>
      </c>
      <c r="J52" s="6"/>
      <c r="K52" s="6">
        <v>200000</v>
      </c>
      <c r="L52" s="6"/>
      <c r="M52" s="6">
        <v>3366330455</v>
      </c>
      <c r="N52" s="6"/>
      <c r="O52" s="6">
        <v>2848947298</v>
      </c>
      <c r="P52" s="6"/>
      <c r="Q52" s="6">
        <v>517383157</v>
      </c>
    </row>
    <row r="53" spans="1:17" ht="21" x14ac:dyDescent="0.55000000000000004">
      <c r="A53" s="2" t="s">
        <v>156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0</v>
      </c>
      <c r="J53" s="6"/>
      <c r="K53" s="6">
        <v>876920</v>
      </c>
      <c r="L53" s="6"/>
      <c r="M53" s="6">
        <v>22476082219</v>
      </c>
      <c r="N53" s="6"/>
      <c r="O53" s="6">
        <v>22698949487</v>
      </c>
      <c r="P53" s="6"/>
      <c r="Q53" s="6">
        <v>-222867268</v>
      </c>
    </row>
    <row r="54" spans="1:17" ht="21" x14ac:dyDescent="0.55000000000000004">
      <c r="A54" s="2" t="s">
        <v>157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0</v>
      </c>
      <c r="J54" s="6"/>
      <c r="K54" s="6">
        <v>387707</v>
      </c>
      <c r="L54" s="6"/>
      <c r="M54" s="6">
        <v>36930516158</v>
      </c>
      <c r="N54" s="6"/>
      <c r="O54" s="6">
        <v>34373838785</v>
      </c>
      <c r="P54" s="6"/>
      <c r="Q54" s="6">
        <v>2556677373</v>
      </c>
    </row>
    <row r="55" spans="1:17" ht="21" x14ac:dyDescent="0.55000000000000004">
      <c r="A55" s="2" t="s">
        <v>158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0</v>
      </c>
      <c r="J55" s="6"/>
      <c r="K55" s="6">
        <v>876920</v>
      </c>
      <c r="L55" s="6"/>
      <c r="M55" s="6">
        <v>21822029487</v>
      </c>
      <c r="N55" s="6"/>
      <c r="O55" s="6">
        <v>17643255078</v>
      </c>
      <c r="P55" s="6"/>
      <c r="Q55" s="6">
        <v>4178774409</v>
      </c>
    </row>
    <row r="56" spans="1:17" ht="21" x14ac:dyDescent="0.55000000000000004">
      <c r="A56" s="2" t="s">
        <v>120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v>0</v>
      </c>
      <c r="J56" s="6"/>
      <c r="K56" s="6">
        <v>950000</v>
      </c>
      <c r="L56" s="6"/>
      <c r="M56" s="6">
        <v>102952783494</v>
      </c>
      <c r="N56" s="6"/>
      <c r="O56" s="6">
        <v>107044622167</v>
      </c>
      <c r="P56" s="6"/>
      <c r="Q56" s="6">
        <v>-4091838673</v>
      </c>
    </row>
    <row r="57" spans="1:17" ht="21" x14ac:dyDescent="0.55000000000000004">
      <c r="A57" s="2" t="s">
        <v>45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v>0</v>
      </c>
      <c r="J57" s="6"/>
      <c r="K57" s="6">
        <v>303736</v>
      </c>
      <c r="L57" s="6"/>
      <c r="M57" s="6">
        <v>9649420723</v>
      </c>
      <c r="N57" s="6"/>
      <c r="O57" s="6">
        <v>8956415057</v>
      </c>
      <c r="P57" s="6"/>
      <c r="Q57" s="6">
        <v>693005666</v>
      </c>
    </row>
    <row r="58" spans="1:17" s="14" customFormat="1" ht="21" x14ac:dyDescent="0.55000000000000004">
      <c r="A58" s="18" t="s">
        <v>44</v>
      </c>
      <c r="C58" s="13">
        <v>0</v>
      </c>
      <c r="D58" s="13"/>
      <c r="E58" s="13">
        <v>0</v>
      </c>
      <c r="F58" s="13"/>
      <c r="G58" s="13">
        <v>0</v>
      </c>
      <c r="H58" s="13"/>
      <c r="I58" s="13">
        <v>0</v>
      </c>
      <c r="J58" s="13"/>
      <c r="K58" s="13">
        <v>1000000</v>
      </c>
      <c r="L58" s="13"/>
      <c r="M58" s="13">
        <v>7684130956</v>
      </c>
      <c r="N58" s="13"/>
      <c r="O58" s="13">
        <v>5886522765</v>
      </c>
      <c r="P58" s="13"/>
      <c r="Q58" s="13">
        <v>1797608191</v>
      </c>
    </row>
    <row r="59" spans="1:17" s="14" customFormat="1" ht="21" x14ac:dyDescent="0.55000000000000004">
      <c r="A59" s="18" t="s">
        <v>51</v>
      </c>
      <c r="C59" s="13">
        <v>0</v>
      </c>
      <c r="D59" s="13"/>
      <c r="E59" s="13">
        <v>0</v>
      </c>
      <c r="F59" s="13"/>
      <c r="G59" s="13">
        <v>0</v>
      </c>
      <c r="H59" s="13"/>
      <c r="I59" s="13">
        <v>0</v>
      </c>
      <c r="J59" s="13"/>
      <c r="K59" s="13">
        <v>800000</v>
      </c>
      <c r="L59" s="13"/>
      <c r="M59" s="13">
        <v>24605188370</v>
      </c>
      <c r="N59" s="13"/>
      <c r="O59" s="13">
        <v>25471537212</v>
      </c>
      <c r="P59" s="13"/>
      <c r="Q59" s="13">
        <v>-866348842</v>
      </c>
    </row>
    <row r="60" spans="1:17" s="14" customFormat="1" ht="19.5" thickBot="1" x14ac:dyDescent="0.5">
      <c r="C60" s="17">
        <f>SUM(C8:C59)</f>
        <v>7723370</v>
      </c>
      <c r="D60" s="13"/>
      <c r="E60" s="17">
        <f>SUM(E8:E59)</f>
        <v>79948671086</v>
      </c>
      <c r="F60" s="13"/>
      <c r="G60" s="17">
        <f>SUM(G8:G59)</f>
        <v>75062166608</v>
      </c>
      <c r="H60" s="13"/>
      <c r="I60" s="17">
        <f>SUM(I8:I59)</f>
        <v>4886504478</v>
      </c>
      <c r="J60" s="13"/>
      <c r="K60" s="17">
        <f>SUM(K8:K59)</f>
        <v>252195882</v>
      </c>
      <c r="L60" s="13"/>
      <c r="M60" s="17">
        <f>SUM(M8:M59)</f>
        <v>1578204809372</v>
      </c>
      <c r="N60" s="13"/>
      <c r="O60" s="17">
        <f>SUM(O8:O59)</f>
        <v>1439591587851</v>
      </c>
      <c r="P60" s="13"/>
      <c r="Q60" s="17">
        <f>SUM(Q8:Q59)</f>
        <v>138613221521</v>
      </c>
    </row>
    <row r="61" spans="1:17" s="14" customFormat="1" ht="19.5" thickTop="1" x14ac:dyDescent="0.45"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s="14" customFormat="1" x14ac:dyDescent="0.45"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s="14" customFormat="1" x14ac:dyDescent="0.4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s="14" customFormat="1" x14ac:dyDescent="0.45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</row>
    <row r="65" spans="3:17" s="14" customFormat="1" x14ac:dyDescent="0.45"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3:17" s="14" customFormat="1" x14ac:dyDescent="0.45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3:17" s="14" customFormat="1" x14ac:dyDescent="0.45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3:17" s="14" customFormat="1" x14ac:dyDescent="0.45"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3:17" s="14" customFormat="1" x14ac:dyDescent="0.45"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3:17" x14ac:dyDescent="0.45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</row>
    <row r="71" spans="3:17" x14ac:dyDescent="0.45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</row>
    <row r="72" spans="3:17" x14ac:dyDescent="0.45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</row>
    <row r="73" spans="3:17" x14ac:dyDescent="0.45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</row>
    <row r="74" spans="3:17" x14ac:dyDescent="0.45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</row>
    <row r="75" spans="3:17" x14ac:dyDescent="0.45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</row>
    <row r="76" spans="3:17" x14ac:dyDescent="0.45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</row>
    <row r="77" spans="3:17" x14ac:dyDescent="0.45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3:17" x14ac:dyDescent="0.45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</row>
    <row r="79" spans="3:17" x14ac:dyDescent="0.45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</row>
    <row r="80" spans="3:17" x14ac:dyDescent="0.45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1" spans="3:17" x14ac:dyDescent="0.45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</row>
    <row r="82" spans="3:17" x14ac:dyDescent="0.45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</row>
    <row r="83" spans="3:17" x14ac:dyDescent="0.45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</row>
    <row r="84" spans="3:17" x14ac:dyDescent="0.45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3:17" x14ac:dyDescent="0.45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</row>
    <row r="86" spans="3:17" x14ac:dyDescent="0.45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</row>
    <row r="87" spans="3:17" x14ac:dyDescent="0.45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</row>
    <row r="88" spans="3:17" x14ac:dyDescent="0.45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</row>
    <row r="89" spans="3:17" x14ac:dyDescent="0.45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</row>
    <row r="90" spans="3:17" x14ac:dyDescent="0.45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</row>
    <row r="91" spans="3:17" x14ac:dyDescent="0.45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</row>
    <row r="92" spans="3:17" x14ac:dyDescent="0.45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</row>
    <row r="93" spans="3:17" x14ac:dyDescent="0.45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</row>
    <row r="94" spans="3:17" x14ac:dyDescent="0.45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</row>
    <row r="95" spans="3:17" x14ac:dyDescent="0.45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</row>
    <row r="96" spans="3:17" x14ac:dyDescent="0.45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</row>
    <row r="97" spans="3:17" x14ac:dyDescent="0.45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3:17" x14ac:dyDescent="0.45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</row>
    <row r="99" spans="3:17" x14ac:dyDescent="0.45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</row>
    <row r="100" spans="3:17" x14ac:dyDescent="0.45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</row>
    <row r="101" spans="3:17" x14ac:dyDescent="0.45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</row>
    <row r="102" spans="3:17" x14ac:dyDescent="0.45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</row>
    <row r="103" spans="3:17" x14ac:dyDescent="0.45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</row>
    <row r="104" spans="3:17" x14ac:dyDescent="0.45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</row>
    <row r="105" spans="3:17" x14ac:dyDescent="0.45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</row>
    <row r="106" spans="3:17" x14ac:dyDescent="0.45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</row>
    <row r="107" spans="3:17" x14ac:dyDescent="0.45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</row>
    <row r="108" spans="3:17" x14ac:dyDescent="0.45"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</row>
    <row r="109" spans="3:17" x14ac:dyDescent="0.45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</row>
    <row r="110" spans="3:17" x14ac:dyDescent="0.45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</row>
    <row r="111" spans="3:17" x14ac:dyDescent="0.45"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</row>
    <row r="112" spans="3:17" x14ac:dyDescent="0.45"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9"/>
  <sheetViews>
    <sheetView rightToLeft="1" view="pageBreakPreview" zoomScale="60" zoomScaleNormal="95" workbookViewId="0">
      <selection activeCell="C80" sqref="C80"/>
    </sheetView>
  </sheetViews>
  <sheetFormatPr defaultRowHeight="18.75" x14ac:dyDescent="0.45"/>
  <cols>
    <col min="1" max="1" width="30.85546875" style="1" bestFit="1" customWidth="1"/>
    <col min="2" max="2" width="1" style="1" customWidth="1"/>
    <col min="3" max="3" width="21.4257812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6.28515625" style="1" customWidth="1"/>
    <col min="12" max="12" width="1" style="1" customWidth="1"/>
    <col min="13" max="13" width="21.4257812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17.7109375" style="1" bestFit="1" customWidth="1"/>
    <col min="18" max="18" width="1" style="1" customWidth="1"/>
    <col min="19" max="19" width="17.7109375" style="1" bestFit="1" customWidth="1"/>
    <col min="20" max="20" width="1" style="1" customWidth="1"/>
    <col min="21" max="21" width="17.85546875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30" x14ac:dyDescent="0.45">
      <c r="A3" s="26" t="s">
        <v>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1" ht="30" x14ac:dyDescent="0.45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</row>
    <row r="6" spans="1:21" ht="30" x14ac:dyDescent="0.45">
      <c r="A6" s="30" t="s">
        <v>3</v>
      </c>
      <c r="C6" s="29" t="s">
        <v>90</v>
      </c>
      <c r="D6" s="29" t="s">
        <v>90</v>
      </c>
      <c r="E6" s="29" t="s">
        <v>90</v>
      </c>
      <c r="F6" s="29" t="s">
        <v>90</v>
      </c>
      <c r="G6" s="29" t="s">
        <v>90</v>
      </c>
      <c r="H6" s="29" t="s">
        <v>90</v>
      </c>
      <c r="I6" s="29" t="s">
        <v>90</v>
      </c>
      <c r="J6" s="29" t="s">
        <v>90</v>
      </c>
      <c r="K6" s="29" t="s">
        <v>90</v>
      </c>
      <c r="M6" s="29" t="s">
        <v>91</v>
      </c>
      <c r="N6" s="29" t="s">
        <v>91</v>
      </c>
      <c r="O6" s="29" t="s">
        <v>91</v>
      </c>
      <c r="P6" s="29" t="s">
        <v>91</v>
      </c>
      <c r="Q6" s="29" t="s">
        <v>91</v>
      </c>
      <c r="R6" s="29" t="s">
        <v>91</v>
      </c>
      <c r="S6" s="29" t="s">
        <v>91</v>
      </c>
      <c r="T6" s="29" t="s">
        <v>91</v>
      </c>
      <c r="U6" s="29" t="s">
        <v>91</v>
      </c>
    </row>
    <row r="7" spans="1:21" ht="60" x14ac:dyDescent="0.45">
      <c r="A7" s="29" t="s">
        <v>3</v>
      </c>
      <c r="C7" s="29" t="s">
        <v>159</v>
      </c>
      <c r="E7" s="29" t="s">
        <v>160</v>
      </c>
      <c r="G7" s="29" t="s">
        <v>161</v>
      </c>
      <c r="I7" s="29" t="s">
        <v>66</v>
      </c>
      <c r="K7" s="28" t="s">
        <v>162</v>
      </c>
      <c r="M7" s="29" t="s">
        <v>159</v>
      </c>
      <c r="O7" s="29" t="s">
        <v>160</v>
      </c>
      <c r="Q7" s="29" t="s">
        <v>161</v>
      </c>
      <c r="S7" s="29" t="s">
        <v>66</v>
      </c>
      <c r="U7" s="9" t="s">
        <v>162</v>
      </c>
    </row>
    <row r="8" spans="1:21" ht="21" x14ac:dyDescent="0.55000000000000004">
      <c r="A8" s="2" t="s">
        <v>56</v>
      </c>
      <c r="C8" s="6">
        <v>2403292181</v>
      </c>
      <c r="D8" s="6"/>
      <c r="E8" s="6">
        <v>-8608472932</v>
      </c>
      <c r="F8" s="6"/>
      <c r="G8" s="6">
        <v>-39761915</v>
      </c>
      <c r="H8" s="6"/>
      <c r="I8" s="6">
        <v>-6244942666</v>
      </c>
      <c r="K8" s="5">
        <v>5.1499999999999997E-2</v>
      </c>
      <c r="M8" s="6">
        <v>2403292181</v>
      </c>
      <c r="N8" s="6"/>
      <c r="O8" s="6">
        <v>-4334057923</v>
      </c>
      <c r="P8" s="6"/>
      <c r="Q8" s="6">
        <v>2493150910</v>
      </c>
      <c r="R8" s="6"/>
      <c r="S8" s="6">
        <v>562385168</v>
      </c>
      <c r="U8" s="5">
        <v>1.6999999999999999E-3</v>
      </c>
    </row>
    <row r="9" spans="1:21" ht="21" x14ac:dyDescent="0.55000000000000004">
      <c r="A9" s="2" t="s">
        <v>18</v>
      </c>
      <c r="C9" s="6">
        <v>0</v>
      </c>
      <c r="D9" s="6"/>
      <c r="E9" s="6">
        <v>0</v>
      </c>
      <c r="F9" s="6"/>
      <c r="G9" s="6">
        <v>-1108352518</v>
      </c>
      <c r="H9" s="6"/>
      <c r="I9" s="6">
        <v>-1108352518</v>
      </c>
      <c r="K9" s="5">
        <v>9.1000000000000004E-3</v>
      </c>
      <c r="M9" s="6">
        <v>600000000</v>
      </c>
      <c r="N9" s="6"/>
      <c r="O9" s="6">
        <v>0</v>
      </c>
      <c r="P9" s="6"/>
      <c r="Q9" s="6">
        <v>-1630445345</v>
      </c>
      <c r="R9" s="6"/>
      <c r="S9" s="6">
        <v>-1030445345</v>
      </c>
      <c r="U9" s="5">
        <v>-3.2000000000000002E-3</v>
      </c>
    </row>
    <row r="10" spans="1:21" ht="21" x14ac:dyDescent="0.55000000000000004">
      <c r="A10" s="2" t="s">
        <v>26</v>
      </c>
      <c r="C10" s="6">
        <v>0</v>
      </c>
      <c r="D10" s="6"/>
      <c r="E10" s="6">
        <v>0</v>
      </c>
      <c r="F10" s="6"/>
      <c r="G10" s="6">
        <v>1918971718</v>
      </c>
      <c r="H10" s="6"/>
      <c r="I10" s="6">
        <v>1918971718</v>
      </c>
      <c r="K10" s="5">
        <v>-1.5800000000000002E-2</v>
      </c>
      <c r="M10" s="6">
        <v>0</v>
      </c>
      <c r="N10" s="6"/>
      <c r="O10" s="6">
        <v>0</v>
      </c>
      <c r="P10" s="6"/>
      <c r="Q10" s="6">
        <v>11301298928</v>
      </c>
      <c r="R10" s="6"/>
      <c r="S10" s="6">
        <v>11301298928</v>
      </c>
      <c r="U10" s="5">
        <v>3.4599999999999999E-2</v>
      </c>
    </row>
    <row r="11" spans="1:21" ht="21" x14ac:dyDescent="0.55000000000000004">
      <c r="A11" s="2" t="s">
        <v>24</v>
      </c>
      <c r="C11" s="6">
        <v>0</v>
      </c>
      <c r="D11" s="6"/>
      <c r="E11" s="6">
        <v>0</v>
      </c>
      <c r="F11" s="6"/>
      <c r="G11" s="6">
        <v>4115647193</v>
      </c>
      <c r="H11" s="6"/>
      <c r="I11" s="6">
        <v>4115647193</v>
      </c>
      <c r="K11" s="5">
        <v>-3.39E-2</v>
      </c>
      <c r="M11" s="6">
        <v>7285000000</v>
      </c>
      <c r="N11" s="6"/>
      <c r="O11" s="6">
        <v>0</v>
      </c>
      <c r="P11" s="6"/>
      <c r="Q11" s="6">
        <v>5509795386</v>
      </c>
      <c r="R11" s="6"/>
      <c r="S11" s="6">
        <v>12794795386</v>
      </c>
      <c r="U11" s="5">
        <v>3.9100000000000003E-2</v>
      </c>
    </row>
    <row r="12" spans="1:21" ht="21" x14ac:dyDescent="0.55000000000000004">
      <c r="A12" s="2" t="s">
        <v>42</v>
      </c>
      <c r="C12" s="6">
        <v>0</v>
      </c>
      <c r="D12" s="6"/>
      <c r="E12" s="6">
        <v>-2226672000</v>
      </c>
      <c r="F12" s="6"/>
      <c r="G12" s="6">
        <v>0</v>
      </c>
      <c r="H12" s="6"/>
      <c r="I12" s="6">
        <v>-2226672000</v>
      </c>
      <c r="K12" s="5">
        <v>1.84E-2</v>
      </c>
      <c r="M12" s="6">
        <v>10000000000</v>
      </c>
      <c r="N12" s="6"/>
      <c r="O12" s="6">
        <v>13254000158</v>
      </c>
      <c r="P12" s="6"/>
      <c r="Q12" s="6">
        <v>4927227609</v>
      </c>
      <c r="R12" s="6"/>
      <c r="S12" s="6">
        <v>28181227767</v>
      </c>
      <c r="U12" s="5">
        <v>8.6199999999999999E-2</v>
      </c>
    </row>
    <row r="13" spans="1:21" ht="21" x14ac:dyDescent="0.55000000000000004">
      <c r="A13" s="2" t="s">
        <v>138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v>0</v>
      </c>
      <c r="K13" s="5">
        <v>0</v>
      </c>
      <c r="M13" s="6">
        <v>0</v>
      </c>
      <c r="N13" s="6"/>
      <c r="O13" s="6">
        <v>0</v>
      </c>
      <c r="P13" s="6"/>
      <c r="Q13" s="6">
        <v>7888705</v>
      </c>
      <c r="R13" s="6"/>
      <c r="S13" s="6">
        <v>7888705</v>
      </c>
      <c r="U13" s="5">
        <v>0</v>
      </c>
    </row>
    <row r="14" spans="1:21" ht="21" x14ac:dyDescent="0.55000000000000004">
      <c r="A14" s="2" t="s">
        <v>29</v>
      </c>
      <c r="C14" s="6">
        <v>0</v>
      </c>
      <c r="D14" s="6"/>
      <c r="E14" s="6">
        <v>555203963</v>
      </c>
      <c r="F14" s="6"/>
      <c r="G14" s="6">
        <v>0</v>
      </c>
      <c r="H14" s="6"/>
      <c r="I14" s="6">
        <v>555203963</v>
      </c>
      <c r="K14" s="5">
        <v>-4.5999999999999999E-3</v>
      </c>
      <c r="M14" s="6">
        <v>0</v>
      </c>
      <c r="N14" s="6"/>
      <c r="O14" s="6">
        <v>7489701463</v>
      </c>
      <c r="P14" s="6"/>
      <c r="Q14" s="6">
        <v>171973109</v>
      </c>
      <c r="R14" s="6"/>
      <c r="S14" s="6">
        <v>7661674572</v>
      </c>
      <c r="U14" s="5">
        <v>2.3400000000000001E-2</v>
      </c>
    </row>
    <row r="15" spans="1:21" ht="21" x14ac:dyDescent="0.55000000000000004">
      <c r="A15" s="2" t="s">
        <v>139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v>0</v>
      </c>
      <c r="K15" s="5">
        <v>0</v>
      </c>
      <c r="M15" s="6">
        <v>0</v>
      </c>
      <c r="N15" s="6"/>
      <c r="O15" s="6">
        <v>0</v>
      </c>
      <c r="P15" s="6"/>
      <c r="Q15" s="6">
        <v>-1649905331</v>
      </c>
      <c r="R15" s="6"/>
      <c r="S15" s="6">
        <v>-1649905331</v>
      </c>
      <c r="U15" s="5">
        <v>-5.0000000000000001E-3</v>
      </c>
    </row>
    <row r="16" spans="1:21" ht="21" x14ac:dyDescent="0.55000000000000004">
      <c r="A16" s="2" t="s">
        <v>140</v>
      </c>
      <c r="C16" s="6">
        <v>0</v>
      </c>
      <c r="D16" s="6"/>
      <c r="E16" s="6">
        <v>0</v>
      </c>
      <c r="F16" s="6"/>
      <c r="G16" s="6">
        <v>0</v>
      </c>
      <c r="H16" s="6"/>
      <c r="I16" s="6">
        <v>0</v>
      </c>
      <c r="K16" s="5">
        <v>0</v>
      </c>
      <c r="M16" s="6">
        <v>0</v>
      </c>
      <c r="N16" s="6"/>
      <c r="O16" s="6">
        <v>0</v>
      </c>
      <c r="P16" s="6"/>
      <c r="Q16" s="6">
        <v>12418394844</v>
      </c>
      <c r="R16" s="6"/>
      <c r="S16" s="6">
        <v>12418394844</v>
      </c>
      <c r="U16" s="5">
        <v>3.7999999999999999E-2</v>
      </c>
    </row>
    <row r="17" spans="1:21" ht="21" x14ac:dyDescent="0.55000000000000004">
      <c r="A17" s="2" t="s">
        <v>141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v>0</v>
      </c>
      <c r="K17" s="5">
        <v>0</v>
      </c>
      <c r="M17" s="6">
        <v>0</v>
      </c>
      <c r="N17" s="6"/>
      <c r="O17" s="6">
        <v>0</v>
      </c>
      <c r="P17" s="6"/>
      <c r="Q17" s="6">
        <v>-7662812408</v>
      </c>
      <c r="R17" s="6"/>
      <c r="S17" s="6">
        <v>-7662812408</v>
      </c>
      <c r="U17" s="5">
        <v>-2.3400000000000001E-2</v>
      </c>
    </row>
    <row r="18" spans="1:21" ht="21" x14ac:dyDescent="0.55000000000000004">
      <c r="A18" s="2" t="s">
        <v>43</v>
      </c>
      <c r="C18" s="6">
        <v>0</v>
      </c>
      <c r="D18" s="6"/>
      <c r="E18" s="6">
        <v>-992678647</v>
      </c>
      <c r="F18" s="6"/>
      <c r="G18" s="6">
        <v>0</v>
      </c>
      <c r="H18" s="6"/>
      <c r="I18" s="6">
        <v>-992678647</v>
      </c>
      <c r="K18" s="5">
        <v>8.2000000000000007E-3</v>
      </c>
      <c r="M18" s="6">
        <v>442259466</v>
      </c>
      <c r="N18" s="6"/>
      <c r="O18" s="6">
        <v>-1030916801</v>
      </c>
      <c r="P18" s="6"/>
      <c r="Q18" s="6">
        <v>730743854</v>
      </c>
      <c r="R18" s="6"/>
      <c r="S18" s="6">
        <v>142086519</v>
      </c>
      <c r="U18" s="5">
        <v>4.0000000000000002E-4</v>
      </c>
    </row>
    <row r="19" spans="1:21" ht="21" x14ac:dyDescent="0.55000000000000004">
      <c r="A19" s="2" t="s">
        <v>142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v>0</v>
      </c>
      <c r="K19" s="5">
        <v>0</v>
      </c>
      <c r="M19" s="6">
        <v>0</v>
      </c>
      <c r="N19" s="6"/>
      <c r="O19" s="6">
        <v>0</v>
      </c>
      <c r="P19" s="6"/>
      <c r="Q19" s="6">
        <v>0</v>
      </c>
      <c r="R19" s="6"/>
      <c r="S19" s="6">
        <v>0</v>
      </c>
      <c r="U19" s="5">
        <v>0</v>
      </c>
    </row>
    <row r="20" spans="1:21" ht="21" x14ac:dyDescent="0.55000000000000004">
      <c r="A20" s="2" t="s">
        <v>34</v>
      </c>
      <c r="C20" s="6">
        <v>1114163614</v>
      </c>
      <c r="D20" s="6"/>
      <c r="E20" s="6">
        <v>-1540777500</v>
      </c>
      <c r="F20" s="6"/>
      <c r="G20" s="6">
        <v>0</v>
      </c>
      <c r="H20" s="6"/>
      <c r="I20" s="6">
        <v>-426613886</v>
      </c>
      <c r="K20" s="5">
        <v>3.5000000000000001E-3</v>
      </c>
      <c r="M20" s="6">
        <v>1114163614</v>
      </c>
      <c r="N20" s="6"/>
      <c r="O20" s="6">
        <v>725656499</v>
      </c>
      <c r="P20" s="6"/>
      <c r="Q20" s="6">
        <v>668509713</v>
      </c>
      <c r="R20" s="6"/>
      <c r="S20" s="6">
        <v>2508329826</v>
      </c>
      <c r="U20" s="5">
        <v>7.7000000000000002E-3</v>
      </c>
    </row>
    <row r="21" spans="1:21" ht="21" x14ac:dyDescent="0.55000000000000004">
      <c r="A21" s="2" t="s">
        <v>143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v>0</v>
      </c>
      <c r="K21" s="5">
        <v>0</v>
      </c>
      <c r="M21" s="6">
        <v>0</v>
      </c>
      <c r="N21" s="6"/>
      <c r="O21" s="6">
        <v>0</v>
      </c>
      <c r="P21" s="6"/>
      <c r="Q21" s="6">
        <v>-12203564</v>
      </c>
      <c r="R21" s="6"/>
      <c r="S21" s="6">
        <v>-12203564</v>
      </c>
      <c r="U21" s="5">
        <v>0</v>
      </c>
    </row>
    <row r="22" spans="1:21" ht="21" x14ac:dyDescent="0.55000000000000004">
      <c r="A22" s="2" t="s">
        <v>144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v>0</v>
      </c>
      <c r="K22" s="5">
        <v>0</v>
      </c>
      <c r="M22" s="6">
        <v>0</v>
      </c>
      <c r="N22" s="6"/>
      <c r="O22" s="6">
        <v>0</v>
      </c>
      <c r="P22" s="6"/>
      <c r="Q22" s="6">
        <v>-7971</v>
      </c>
      <c r="R22" s="6"/>
      <c r="S22" s="6">
        <v>-7971</v>
      </c>
      <c r="U22" s="5">
        <v>0</v>
      </c>
    </row>
    <row r="23" spans="1:21" ht="21" x14ac:dyDescent="0.55000000000000004">
      <c r="A23" s="2" t="s">
        <v>52</v>
      </c>
      <c r="C23" s="6">
        <v>0</v>
      </c>
      <c r="D23" s="6"/>
      <c r="E23" s="6">
        <v>-4275409050</v>
      </c>
      <c r="F23" s="6"/>
      <c r="G23" s="6">
        <v>0</v>
      </c>
      <c r="H23" s="6"/>
      <c r="I23" s="6">
        <v>-4275409050</v>
      </c>
      <c r="K23" s="5">
        <v>3.5299999999999998E-2</v>
      </c>
      <c r="M23" s="6">
        <v>0</v>
      </c>
      <c r="N23" s="6"/>
      <c r="O23" s="6">
        <v>784007332</v>
      </c>
      <c r="P23" s="6"/>
      <c r="Q23" s="6">
        <v>3981934193</v>
      </c>
      <c r="R23" s="6"/>
      <c r="S23" s="6">
        <v>4765941525</v>
      </c>
      <c r="U23" s="5">
        <v>1.46E-2</v>
      </c>
    </row>
    <row r="24" spans="1:21" ht="21" x14ac:dyDescent="0.55000000000000004">
      <c r="A24" s="2" t="s">
        <v>47</v>
      </c>
      <c r="C24" s="6">
        <v>0</v>
      </c>
      <c r="D24" s="6"/>
      <c r="E24" s="6">
        <v>-11411694000</v>
      </c>
      <c r="F24" s="6"/>
      <c r="G24" s="6">
        <v>0</v>
      </c>
      <c r="H24" s="6"/>
      <c r="I24" s="6">
        <v>-11411694000</v>
      </c>
      <c r="K24" s="5">
        <v>9.4100000000000003E-2</v>
      </c>
      <c r="M24" s="6">
        <v>0</v>
      </c>
      <c r="N24" s="6"/>
      <c r="O24" s="6">
        <v>1804934580</v>
      </c>
      <c r="P24" s="6"/>
      <c r="Q24" s="6">
        <v>1899932786</v>
      </c>
      <c r="R24" s="6"/>
      <c r="S24" s="6">
        <v>3704867366</v>
      </c>
      <c r="U24" s="5">
        <v>1.1299999999999999E-2</v>
      </c>
    </row>
    <row r="25" spans="1:21" ht="21" x14ac:dyDescent="0.55000000000000004">
      <c r="A25" s="2" t="s">
        <v>145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v>0</v>
      </c>
      <c r="K25" s="5">
        <v>0</v>
      </c>
      <c r="M25" s="6">
        <v>0</v>
      </c>
      <c r="N25" s="6"/>
      <c r="O25" s="6">
        <v>0</v>
      </c>
      <c r="P25" s="6"/>
      <c r="Q25" s="6">
        <v>12112014941</v>
      </c>
      <c r="R25" s="6"/>
      <c r="S25" s="6">
        <v>12112014941</v>
      </c>
      <c r="U25" s="5">
        <v>3.6999999999999998E-2</v>
      </c>
    </row>
    <row r="26" spans="1:21" ht="21" x14ac:dyDescent="0.55000000000000004">
      <c r="A26" s="2" t="s">
        <v>104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v>0</v>
      </c>
      <c r="K26" s="5">
        <v>0</v>
      </c>
      <c r="M26" s="6">
        <v>4150347442</v>
      </c>
      <c r="N26" s="6"/>
      <c r="O26" s="6">
        <v>0</v>
      </c>
      <c r="P26" s="6"/>
      <c r="Q26" s="6">
        <v>2274551520</v>
      </c>
      <c r="R26" s="6"/>
      <c r="S26" s="6">
        <v>6424898962</v>
      </c>
      <c r="U26" s="5">
        <v>1.9699999999999999E-2</v>
      </c>
    </row>
    <row r="27" spans="1:21" ht="21" x14ac:dyDescent="0.55000000000000004">
      <c r="A27" s="2" t="s">
        <v>15</v>
      </c>
      <c r="C27" s="6">
        <v>0</v>
      </c>
      <c r="D27" s="6"/>
      <c r="E27" s="6">
        <v>-5044803750</v>
      </c>
      <c r="F27" s="6"/>
      <c r="G27" s="6">
        <v>0</v>
      </c>
      <c r="H27" s="6"/>
      <c r="I27" s="6">
        <v>-5044803750</v>
      </c>
      <c r="K27" s="5">
        <v>4.1599999999999998E-2</v>
      </c>
      <c r="M27" s="6">
        <v>4250000000</v>
      </c>
      <c r="N27" s="6"/>
      <c r="O27" s="6">
        <v>-3274847498</v>
      </c>
      <c r="P27" s="6"/>
      <c r="Q27" s="6">
        <v>7311785617</v>
      </c>
      <c r="R27" s="6"/>
      <c r="S27" s="6">
        <v>8286938119</v>
      </c>
      <c r="U27" s="5">
        <v>2.53E-2</v>
      </c>
    </row>
    <row r="28" spans="1:21" ht="21" x14ac:dyDescent="0.55000000000000004">
      <c r="A28" s="2" t="s">
        <v>146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v>0</v>
      </c>
      <c r="K28" s="5">
        <v>0</v>
      </c>
      <c r="M28" s="6">
        <v>0</v>
      </c>
      <c r="N28" s="6"/>
      <c r="O28" s="6">
        <v>0</v>
      </c>
      <c r="P28" s="6"/>
      <c r="Q28" s="6">
        <v>6623585759</v>
      </c>
      <c r="R28" s="6"/>
      <c r="S28" s="6">
        <v>6623585759</v>
      </c>
      <c r="U28" s="5">
        <v>2.0299999999999999E-2</v>
      </c>
    </row>
    <row r="29" spans="1:21" ht="21" x14ac:dyDescent="0.55000000000000004">
      <c r="A29" s="2" t="s">
        <v>147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v>0</v>
      </c>
      <c r="K29" s="5">
        <v>0</v>
      </c>
      <c r="M29" s="6">
        <v>0</v>
      </c>
      <c r="N29" s="6"/>
      <c r="O29" s="6">
        <v>0</v>
      </c>
      <c r="P29" s="6"/>
      <c r="Q29" s="6">
        <v>425196000</v>
      </c>
      <c r="R29" s="6"/>
      <c r="S29" s="6">
        <v>425196000</v>
      </c>
      <c r="U29" s="5">
        <v>1.2999999999999999E-3</v>
      </c>
    </row>
    <row r="30" spans="1:21" ht="21" x14ac:dyDescent="0.55000000000000004">
      <c r="A30" s="2" t="s">
        <v>55</v>
      </c>
      <c r="C30" s="6">
        <v>1509</v>
      </c>
      <c r="D30" s="6"/>
      <c r="E30" s="6">
        <v>-1858</v>
      </c>
      <c r="F30" s="6"/>
      <c r="G30" s="6">
        <v>0</v>
      </c>
      <c r="H30" s="6"/>
      <c r="I30" s="6">
        <v>-349</v>
      </c>
      <c r="K30" s="5">
        <v>0</v>
      </c>
      <c r="M30" s="6">
        <v>1509</v>
      </c>
      <c r="N30" s="6"/>
      <c r="O30" s="6">
        <v>139</v>
      </c>
      <c r="P30" s="6"/>
      <c r="Q30" s="6">
        <v>19964987002</v>
      </c>
      <c r="R30" s="6"/>
      <c r="S30" s="6">
        <v>19964988650</v>
      </c>
      <c r="U30" s="5">
        <v>6.1100000000000002E-2</v>
      </c>
    </row>
    <row r="31" spans="1:21" ht="21" x14ac:dyDescent="0.55000000000000004">
      <c r="A31" s="2" t="s">
        <v>148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v>0</v>
      </c>
      <c r="K31" s="5">
        <v>0</v>
      </c>
      <c r="M31" s="6">
        <v>0</v>
      </c>
      <c r="N31" s="6"/>
      <c r="O31" s="6">
        <v>0</v>
      </c>
      <c r="P31" s="6"/>
      <c r="Q31" s="6">
        <v>6214800704</v>
      </c>
      <c r="R31" s="6"/>
      <c r="S31" s="6">
        <v>6214800704</v>
      </c>
      <c r="U31" s="5">
        <v>1.9E-2</v>
      </c>
    </row>
    <row r="32" spans="1:21" ht="21" x14ac:dyDescent="0.55000000000000004">
      <c r="A32" s="2" t="s">
        <v>16</v>
      </c>
      <c r="C32" s="6">
        <v>0</v>
      </c>
      <c r="D32" s="6"/>
      <c r="E32" s="6">
        <v>-3092979616</v>
      </c>
      <c r="F32" s="6"/>
      <c r="G32" s="6">
        <v>0</v>
      </c>
      <c r="H32" s="6"/>
      <c r="I32" s="6">
        <v>-3092979616</v>
      </c>
      <c r="K32" s="5">
        <v>2.5499999999999998E-2</v>
      </c>
      <c r="M32" s="6">
        <v>0</v>
      </c>
      <c r="N32" s="6"/>
      <c r="O32" s="6">
        <v>21448489302</v>
      </c>
      <c r="P32" s="6"/>
      <c r="Q32" s="6">
        <v>1534450783</v>
      </c>
      <c r="R32" s="6"/>
      <c r="S32" s="6">
        <v>22982940085</v>
      </c>
      <c r="U32" s="5">
        <v>7.0300000000000001E-2</v>
      </c>
    </row>
    <row r="33" spans="1:21" ht="21" x14ac:dyDescent="0.55000000000000004">
      <c r="A33" s="2" t="s">
        <v>17</v>
      </c>
      <c r="C33" s="6">
        <v>688285714</v>
      </c>
      <c r="D33" s="6"/>
      <c r="E33" s="6">
        <v>-4526903700</v>
      </c>
      <c r="F33" s="6"/>
      <c r="G33" s="6">
        <v>0</v>
      </c>
      <c r="H33" s="6"/>
      <c r="I33" s="6">
        <v>-3838617986</v>
      </c>
      <c r="K33" s="5">
        <v>3.1699999999999999E-2</v>
      </c>
      <c r="M33" s="6">
        <v>688285714</v>
      </c>
      <c r="N33" s="6"/>
      <c r="O33" s="6">
        <v>-2425794540</v>
      </c>
      <c r="P33" s="6"/>
      <c r="Q33" s="6">
        <v>215224667</v>
      </c>
      <c r="R33" s="6"/>
      <c r="S33" s="6">
        <v>-1522284159</v>
      </c>
      <c r="U33" s="5">
        <v>-4.7000000000000002E-3</v>
      </c>
    </row>
    <row r="34" spans="1:21" ht="21" x14ac:dyDescent="0.55000000000000004">
      <c r="A34" s="2" t="s">
        <v>128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v>0</v>
      </c>
      <c r="K34" s="5">
        <v>0</v>
      </c>
      <c r="M34" s="6">
        <v>139827088</v>
      </c>
      <c r="N34" s="6"/>
      <c r="O34" s="6">
        <v>0</v>
      </c>
      <c r="P34" s="6"/>
      <c r="Q34" s="6">
        <v>1057266309</v>
      </c>
      <c r="R34" s="6"/>
      <c r="S34" s="6">
        <v>1197093397</v>
      </c>
      <c r="U34" s="5">
        <v>3.7000000000000002E-3</v>
      </c>
    </row>
    <row r="35" spans="1:21" ht="21" x14ac:dyDescent="0.55000000000000004">
      <c r="A35" s="2" t="s">
        <v>23</v>
      </c>
      <c r="C35" s="6">
        <v>0</v>
      </c>
      <c r="D35" s="6"/>
      <c r="E35" s="6">
        <v>-24313770822</v>
      </c>
      <c r="F35" s="6"/>
      <c r="G35" s="6">
        <v>0</v>
      </c>
      <c r="H35" s="6"/>
      <c r="I35" s="6">
        <v>-24313770822</v>
      </c>
      <c r="K35" s="5">
        <v>0.2006</v>
      </c>
      <c r="M35" s="6">
        <v>0</v>
      </c>
      <c r="N35" s="6"/>
      <c r="O35" s="6">
        <v>36091547061</v>
      </c>
      <c r="P35" s="6"/>
      <c r="Q35" s="6">
        <v>42622506201</v>
      </c>
      <c r="R35" s="6"/>
      <c r="S35" s="6">
        <v>78714053262</v>
      </c>
      <c r="U35" s="5">
        <v>0.24079999999999999</v>
      </c>
    </row>
    <row r="36" spans="1:21" ht="21" x14ac:dyDescent="0.55000000000000004">
      <c r="A36" s="2" t="s">
        <v>22</v>
      </c>
      <c r="C36" s="6">
        <v>10697218381</v>
      </c>
      <c r="D36" s="6"/>
      <c r="E36" s="6">
        <v>-9353341851</v>
      </c>
      <c r="F36" s="6"/>
      <c r="G36" s="6">
        <v>0</v>
      </c>
      <c r="H36" s="6"/>
      <c r="I36" s="6">
        <v>1343876530</v>
      </c>
      <c r="K36" s="5">
        <v>-1.11E-2</v>
      </c>
      <c r="M36" s="6">
        <v>10697218381</v>
      </c>
      <c r="N36" s="6"/>
      <c r="O36" s="6">
        <v>-13406430959</v>
      </c>
      <c r="P36" s="6"/>
      <c r="Q36" s="6">
        <v>-1375018299</v>
      </c>
      <c r="R36" s="6"/>
      <c r="S36" s="6">
        <v>-4084230877</v>
      </c>
      <c r="U36" s="5">
        <v>-1.2500000000000001E-2</v>
      </c>
    </row>
    <row r="37" spans="1:21" ht="21" x14ac:dyDescent="0.55000000000000004">
      <c r="A37" s="2" t="s">
        <v>149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v>0</v>
      </c>
      <c r="K37" s="5">
        <v>0</v>
      </c>
      <c r="M37" s="6">
        <v>0</v>
      </c>
      <c r="N37" s="6"/>
      <c r="O37" s="6">
        <v>0</v>
      </c>
      <c r="P37" s="6"/>
      <c r="Q37" s="6">
        <v>10364897758</v>
      </c>
      <c r="R37" s="6"/>
      <c r="S37" s="6">
        <v>10364897758</v>
      </c>
      <c r="U37" s="5">
        <v>3.1699999999999999E-2</v>
      </c>
    </row>
    <row r="38" spans="1:21" ht="21" x14ac:dyDescent="0.55000000000000004">
      <c r="A38" s="2" t="s">
        <v>150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v>0</v>
      </c>
      <c r="K38" s="5">
        <v>0</v>
      </c>
      <c r="M38" s="6">
        <v>0</v>
      </c>
      <c r="N38" s="6"/>
      <c r="O38" s="6">
        <v>0</v>
      </c>
      <c r="P38" s="6"/>
      <c r="Q38" s="6">
        <v>-1393021235</v>
      </c>
      <c r="R38" s="6"/>
      <c r="S38" s="6">
        <v>-1393021235</v>
      </c>
      <c r="U38" s="5">
        <v>-4.3E-3</v>
      </c>
    </row>
    <row r="39" spans="1:21" ht="21" x14ac:dyDescent="0.55000000000000004">
      <c r="A39" s="2" t="s">
        <v>54</v>
      </c>
      <c r="C39" s="6">
        <v>58375458</v>
      </c>
      <c r="D39" s="6"/>
      <c r="E39" s="6">
        <v>-275612962</v>
      </c>
      <c r="F39" s="6"/>
      <c r="G39" s="6">
        <v>0</v>
      </c>
      <c r="H39" s="6"/>
      <c r="I39" s="6">
        <v>-217237504</v>
      </c>
      <c r="K39" s="5">
        <v>1.8E-3</v>
      </c>
      <c r="M39" s="6">
        <v>58375458</v>
      </c>
      <c r="N39" s="6"/>
      <c r="O39" s="6">
        <v>-356914609</v>
      </c>
      <c r="P39" s="6"/>
      <c r="Q39" s="6">
        <v>434643268</v>
      </c>
      <c r="R39" s="6"/>
      <c r="S39" s="6">
        <v>136104117</v>
      </c>
      <c r="U39" s="5">
        <v>4.0000000000000002E-4</v>
      </c>
    </row>
    <row r="40" spans="1:21" ht="21" x14ac:dyDescent="0.55000000000000004">
      <c r="A40" s="2" t="s">
        <v>21</v>
      </c>
      <c r="C40" s="6">
        <v>1576973294</v>
      </c>
      <c r="D40" s="6"/>
      <c r="E40" s="6">
        <v>-3562675200</v>
      </c>
      <c r="F40" s="6"/>
      <c r="G40" s="6">
        <v>0</v>
      </c>
      <c r="H40" s="6"/>
      <c r="I40" s="6">
        <v>-1985701906</v>
      </c>
      <c r="K40" s="5">
        <v>1.6400000000000001E-2</v>
      </c>
      <c r="M40" s="6">
        <v>1576973294</v>
      </c>
      <c r="N40" s="6"/>
      <c r="O40" s="6">
        <v>2055477555</v>
      </c>
      <c r="P40" s="6"/>
      <c r="Q40" s="6">
        <v>202687933</v>
      </c>
      <c r="R40" s="6"/>
      <c r="S40" s="6">
        <v>3835138782</v>
      </c>
      <c r="U40" s="5">
        <v>1.17E-2</v>
      </c>
    </row>
    <row r="41" spans="1:21" ht="21" x14ac:dyDescent="0.55000000000000004">
      <c r="A41" s="2" t="s">
        <v>151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K41" s="5">
        <v>0</v>
      </c>
      <c r="M41" s="6">
        <v>0</v>
      </c>
      <c r="N41" s="6"/>
      <c r="O41" s="6">
        <v>0</v>
      </c>
      <c r="P41" s="6"/>
      <c r="Q41" s="6">
        <v>-16853845347</v>
      </c>
      <c r="R41" s="6"/>
      <c r="S41" s="6">
        <v>-16853845347</v>
      </c>
      <c r="U41" s="5">
        <v>-5.1499999999999997E-2</v>
      </c>
    </row>
    <row r="42" spans="1:21" ht="21" x14ac:dyDescent="0.55000000000000004">
      <c r="A42" s="2" t="s">
        <v>152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v>0</v>
      </c>
      <c r="K42" s="5">
        <v>0</v>
      </c>
      <c r="M42" s="6">
        <v>0</v>
      </c>
      <c r="N42" s="6"/>
      <c r="O42" s="6">
        <v>0</v>
      </c>
      <c r="P42" s="6"/>
      <c r="Q42" s="6">
        <v>6398131045</v>
      </c>
      <c r="R42" s="6"/>
      <c r="S42" s="6">
        <v>6398131045</v>
      </c>
      <c r="U42" s="5">
        <v>1.9599999999999999E-2</v>
      </c>
    </row>
    <row r="43" spans="1:21" ht="21" x14ac:dyDescent="0.55000000000000004">
      <c r="A43" s="2" t="s">
        <v>39</v>
      </c>
      <c r="C43" s="6">
        <v>0</v>
      </c>
      <c r="D43" s="6"/>
      <c r="E43" s="6">
        <v>-1109563539</v>
      </c>
      <c r="F43" s="6"/>
      <c r="G43" s="6">
        <v>0</v>
      </c>
      <c r="H43" s="6"/>
      <c r="I43" s="6">
        <v>-1109563539</v>
      </c>
      <c r="K43" s="5">
        <v>9.1999999999999998E-3</v>
      </c>
      <c r="M43" s="6">
        <v>0</v>
      </c>
      <c r="N43" s="6"/>
      <c r="O43" s="6">
        <v>9782527975</v>
      </c>
      <c r="P43" s="6"/>
      <c r="Q43" s="6">
        <v>5562942510</v>
      </c>
      <c r="R43" s="6"/>
      <c r="S43" s="6">
        <v>15345470485</v>
      </c>
      <c r="U43" s="5">
        <v>4.6899999999999997E-2</v>
      </c>
    </row>
    <row r="44" spans="1:21" ht="21" x14ac:dyDescent="0.55000000000000004">
      <c r="A44" s="2" t="s">
        <v>40</v>
      </c>
      <c r="C44" s="6">
        <v>0</v>
      </c>
      <c r="D44" s="6"/>
      <c r="E44" s="6">
        <v>-4662094500</v>
      </c>
      <c r="F44" s="6"/>
      <c r="G44" s="6">
        <v>0</v>
      </c>
      <c r="H44" s="6"/>
      <c r="I44" s="6">
        <v>-4662094500</v>
      </c>
      <c r="K44" s="5">
        <v>3.85E-2</v>
      </c>
      <c r="M44" s="6">
        <v>18914000000</v>
      </c>
      <c r="N44" s="6"/>
      <c r="O44" s="6">
        <v>-4372288624</v>
      </c>
      <c r="P44" s="6"/>
      <c r="Q44" s="6">
        <v>-1586948848</v>
      </c>
      <c r="R44" s="6"/>
      <c r="S44" s="6">
        <v>12954762528</v>
      </c>
      <c r="U44" s="5">
        <v>3.9600000000000003E-2</v>
      </c>
    </row>
    <row r="45" spans="1:21" ht="21" x14ac:dyDescent="0.55000000000000004">
      <c r="A45" s="2" t="s">
        <v>153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v>0</v>
      </c>
      <c r="K45" s="5">
        <v>0</v>
      </c>
      <c r="M45" s="6">
        <v>0</v>
      </c>
      <c r="N45" s="6"/>
      <c r="O45" s="6">
        <v>0</v>
      </c>
      <c r="P45" s="6"/>
      <c r="Q45" s="6">
        <v>-6581047140</v>
      </c>
      <c r="R45" s="6"/>
      <c r="S45" s="6">
        <v>-6581047140</v>
      </c>
      <c r="U45" s="5">
        <v>-2.01E-2</v>
      </c>
    </row>
    <row r="46" spans="1:21" ht="21" x14ac:dyDescent="0.55000000000000004">
      <c r="A46" s="2" t="s">
        <v>38</v>
      </c>
      <c r="C46" s="6">
        <v>0</v>
      </c>
      <c r="D46" s="6"/>
      <c r="E46" s="6">
        <v>-2261463750</v>
      </c>
      <c r="F46" s="6"/>
      <c r="G46" s="6">
        <v>0</v>
      </c>
      <c r="H46" s="6"/>
      <c r="I46" s="6">
        <v>-2261463750</v>
      </c>
      <c r="K46" s="5">
        <v>1.8700000000000001E-2</v>
      </c>
      <c r="M46" s="6">
        <v>4402461538</v>
      </c>
      <c r="N46" s="6"/>
      <c r="O46" s="6">
        <v>-2749469367</v>
      </c>
      <c r="P46" s="6"/>
      <c r="Q46" s="6">
        <v>364847981</v>
      </c>
      <c r="R46" s="6"/>
      <c r="S46" s="6">
        <v>2017840152</v>
      </c>
      <c r="U46" s="5">
        <v>6.1999999999999998E-3</v>
      </c>
    </row>
    <row r="47" spans="1:21" ht="21" x14ac:dyDescent="0.55000000000000004">
      <c r="A47" s="2" t="s">
        <v>37</v>
      </c>
      <c r="C47" s="6">
        <v>12860785576</v>
      </c>
      <c r="D47" s="6"/>
      <c r="E47" s="6">
        <v>-13976343000</v>
      </c>
      <c r="F47" s="6"/>
      <c r="G47" s="6">
        <v>0</v>
      </c>
      <c r="H47" s="6"/>
      <c r="I47" s="6">
        <v>-1115557424</v>
      </c>
      <c r="K47" s="5">
        <v>9.1999999999999998E-3</v>
      </c>
      <c r="M47" s="6">
        <v>12860785576</v>
      </c>
      <c r="N47" s="6"/>
      <c r="O47" s="6">
        <v>-3203667934</v>
      </c>
      <c r="P47" s="6"/>
      <c r="Q47" s="6">
        <v>1503354909</v>
      </c>
      <c r="R47" s="6"/>
      <c r="S47" s="6">
        <v>11160472551</v>
      </c>
      <c r="U47" s="5">
        <v>3.4099999999999998E-2</v>
      </c>
    </row>
    <row r="48" spans="1:21" ht="21" x14ac:dyDescent="0.55000000000000004">
      <c r="A48" s="2" t="s">
        <v>132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v>0</v>
      </c>
      <c r="K48" s="5">
        <v>0</v>
      </c>
      <c r="M48" s="6">
        <v>892230</v>
      </c>
      <c r="N48" s="6"/>
      <c r="O48" s="6">
        <v>0</v>
      </c>
      <c r="P48" s="6"/>
      <c r="Q48" s="6">
        <v>104949415</v>
      </c>
      <c r="R48" s="6"/>
      <c r="S48" s="6">
        <v>105841645</v>
      </c>
      <c r="U48" s="5">
        <v>2.9999999999999997E-4</v>
      </c>
    </row>
    <row r="49" spans="1:21" ht="21" x14ac:dyDescent="0.55000000000000004">
      <c r="A49" s="2" t="s">
        <v>154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v>0</v>
      </c>
      <c r="K49" s="5">
        <v>0</v>
      </c>
      <c r="M49" s="6">
        <v>0</v>
      </c>
      <c r="N49" s="6"/>
      <c r="O49" s="6">
        <v>0</v>
      </c>
      <c r="P49" s="6"/>
      <c r="Q49" s="6">
        <v>6900931939</v>
      </c>
      <c r="R49" s="6"/>
      <c r="S49" s="6">
        <v>6900931939</v>
      </c>
      <c r="U49" s="5">
        <v>2.1100000000000001E-2</v>
      </c>
    </row>
    <row r="50" spans="1:21" ht="21" x14ac:dyDescent="0.55000000000000004">
      <c r="A50" s="2" t="s">
        <v>132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v>0</v>
      </c>
      <c r="K50" s="5">
        <v>0</v>
      </c>
      <c r="M50" s="6">
        <v>0</v>
      </c>
      <c r="N50" s="6"/>
      <c r="O50" s="6">
        <v>0</v>
      </c>
      <c r="P50" s="6"/>
      <c r="Q50" s="6">
        <v>151446</v>
      </c>
      <c r="R50" s="6"/>
      <c r="S50" s="6">
        <v>151446</v>
      </c>
      <c r="U50" s="5">
        <v>0</v>
      </c>
    </row>
    <row r="51" spans="1:21" ht="21" x14ac:dyDescent="0.55000000000000004">
      <c r="A51" s="2" t="s">
        <v>155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v>0</v>
      </c>
      <c r="K51" s="5">
        <v>0</v>
      </c>
      <c r="M51" s="6">
        <v>0</v>
      </c>
      <c r="N51" s="6"/>
      <c r="O51" s="6">
        <v>0</v>
      </c>
      <c r="P51" s="6"/>
      <c r="Q51" s="6">
        <v>-3508674748</v>
      </c>
      <c r="R51" s="6"/>
      <c r="S51" s="6">
        <v>-3508674748</v>
      </c>
      <c r="U51" s="5">
        <v>-1.0699999999999999E-2</v>
      </c>
    </row>
    <row r="52" spans="1:21" ht="21" x14ac:dyDescent="0.55000000000000004">
      <c r="A52" s="2" t="s">
        <v>35</v>
      </c>
      <c r="C52" s="6">
        <v>0</v>
      </c>
      <c r="D52" s="6"/>
      <c r="E52" s="6">
        <v>-4135248000</v>
      </c>
      <c r="F52" s="6"/>
      <c r="G52" s="6">
        <v>0</v>
      </c>
      <c r="H52" s="6"/>
      <c r="I52" s="6">
        <v>-4135248000</v>
      </c>
      <c r="K52" s="5">
        <v>3.4099999999999998E-2</v>
      </c>
      <c r="M52" s="6">
        <v>0</v>
      </c>
      <c r="N52" s="6"/>
      <c r="O52" s="6">
        <v>5487155998</v>
      </c>
      <c r="P52" s="6"/>
      <c r="Q52" s="6">
        <v>517383157</v>
      </c>
      <c r="R52" s="6"/>
      <c r="S52" s="6">
        <v>6004539155</v>
      </c>
      <c r="U52" s="5">
        <v>1.84E-2</v>
      </c>
    </row>
    <row r="53" spans="1:21" ht="21" x14ac:dyDescent="0.55000000000000004">
      <c r="A53" s="2" t="s">
        <v>156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v>0</v>
      </c>
      <c r="K53" s="5">
        <v>0</v>
      </c>
      <c r="M53" s="6">
        <v>0</v>
      </c>
      <c r="N53" s="6"/>
      <c r="O53" s="6">
        <v>0</v>
      </c>
      <c r="P53" s="6"/>
      <c r="Q53" s="6">
        <v>-222867268</v>
      </c>
      <c r="R53" s="6"/>
      <c r="S53" s="6">
        <v>-222867268</v>
      </c>
      <c r="U53" s="5">
        <v>-6.9999999999999999E-4</v>
      </c>
    </row>
    <row r="54" spans="1:21" ht="21" x14ac:dyDescent="0.55000000000000004">
      <c r="A54" s="2" t="s">
        <v>157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v>0</v>
      </c>
      <c r="K54" s="5">
        <v>0</v>
      </c>
      <c r="M54" s="6">
        <v>0</v>
      </c>
      <c r="N54" s="6"/>
      <c r="O54" s="6">
        <v>0</v>
      </c>
      <c r="P54" s="6"/>
      <c r="Q54" s="6">
        <v>2556677373</v>
      </c>
      <c r="R54" s="6"/>
      <c r="S54" s="6">
        <v>2556677373</v>
      </c>
      <c r="U54" s="5">
        <v>7.7999999999999996E-3</v>
      </c>
    </row>
    <row r="55" spans="1:21" ht="21" x14ac:dyDescent="0.55000000000000004">
      <c r="A55" s="2" t="s">
        <v>158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v>0</v>
      </c>
      <c r="K55" s="5">
        <v>0</v>
      </c>
      <c r="M55" s="6">
        <v>0</v>
      </c>
      <c r="N55" s="6"/>
      <c r="O55" s="6">
        <v>0</v>
      </c>
      <c r="P55" s="6"/>
      <c r="Q55" s="6">
        <v>4178774409</v>
      </c>
      <c r="R55" s="6"/>
      <c r="S55" s="6">
        <v>4178774409</v>
      </c>
      <c r="U55" s="5">
        <v>1.2800000000000001E-2</v>
      </c>
    </row>
    <row r="56" spans="1:21" ht="21" x14ac:dyDescent="0.55000000000000004">
      <c r="A56" s="2" t="s">
        <v>120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v>0</v>
      </c>
      <c r="K56" s="5">
        <v>0</v>
      </c>
      <c r="M56" s="6">
        <v>11749919625</v>
      </c>
      <c r="N56" s="6"/>
      <c r="O56" s="6">
        <v>0</v>
      </c>
      <c r="P56" s="6"/>
      <c r="Q56" s="6">
        <v>-4091838673</v>
      </c>
      <c r="R56" s="6"/>
      <c r="S56" s="6">
        <v>7658080952</v>
      </c>
      <c r="U56" s="5">
        <v>2.3400000000000001E-2</v>
      </c>
    </row>
    <row r="57" spans="1:21" ht="21" x14ac:dyDescent="0.55000000000000004">
      <c r="A57" s="2" t="s">
        <v>45</v>
      </c>
      <c r="C57" s="6">
        <v>896094234</v>
      </c>
      <c r="D57" s="6"/>
      <c r="E57" s="6">
        <v>-6670075500</v>
      </c>
      <c r="F57" s="6"/>
      <c r="G57" s="6">
        <v>0</v>
      </c>
      <c r="H57" s="6"/>
      <c r="I57" s="6">
        <v>-5773981266</v>
      </c>
      <c r="K57" s="5">
        <v>4.7600000000000003E-2</v>
      </c>
      <c r="M57" s="6">
        <v>896094234</v>
      </c>
      <c r="N57" s="6"/>
      <c r="O57" s="6">
        <v>-6381404064</v>
      </c>
      <c r="P57" s="6"/>
      <c r="Q57" s="6">
        <v>693005666</v>
      </c>
      <c r="R57" s="6"/>
      <c r="S57" s="6">
        <v>-4792304164</v>
      </c>
      <c r="U57" s="5">
        <v>-1.47E-2</v>
      </c>
    </row>
    <row r="58" spans="1:21" ht="21" x14ac:dyDescent="0.55000000000000004">
      <c r="A58" s="2" t="s">
        <v>44</v>
      </c>
      <c r="C58" s="6">
        <v>0</v>
      </c>
      <c r="D58" s="6"/>
      <c r="E58" s="6">
        <v>-3671403991</v>
      </c>
      <c r="F58" s="6"/>
      <c r="G58" s="6">
        <v>0</v>
      </c>
      <c r="H58" s="6"/>
      <c r="I58" s="6">
        <v>-3671403991</v>
      </c>
      <c r="K58" s="5">
        <v>3.0300000000000001E-2</v>
      </c>
      <c r="M58" s="6">
        <v>0</v>
      </c>
      <c r="N58" s="6"/>
      <c r="O58" s="6">
        <v>20635519288</v>
      </c>
      <c r="P58" s="6"/>
      <c r="Q58" s="6">
        <v>1797608191</v>
      </c>
      <c r="R58" s="6"/>
      <c r="S58" s="6">
        <v>22433127479</v>
      </c>
      <c r="U58" s="5">
        <v>6.8599999999999994E-2</v>
      </c>
    </row>
    <row r="59" spans="1:21" ht="21" x14ac:dyDescent="0.55000000000000004">
      <c r="A59" s="2" t="s">
        <v>51</v>
      </c>
      <c r="C59" s="6">
        <v>0</v>
      </c>
      <c r="D59" s="6"/>
      <c r="E59" s="6">
        <v>-2702755139</v>
      </c>
      <c r="F59" s="6"/>
      <c r="G59" s="6">
        <v>0</v>
      </c>
      <c r="H59" s="6"/>
      <c r="I59" s="6">
        <v>-2702755139</v>
      </c>
      <c r="K59" s="5">
        <v>2.23E-2</v>
      </c>
      <c r="M59" s="6">
        <v>8646696170</v>
      </c>
      <c r="N59" s="6"/>
      <c r="O59" s="6">
        <v>-5527255994</v>
      </c>
      <c r="P59" s="6"/>
      <c r="Q59" s="6">
        <v>-866348842</v>
      </c>
      <c r="R59" s="6"/>
      <c r="S59" s="6">
        <v>2253091334</v>
      </c>
      <c r="U59" s="5">
        <v>6.8999999999999999E-3</v>
      </c>
    </row>
    <row r="60" spans="1:21" ht="21" x14ac:dyDescent="0.55000000000000004">
      <c r="A60" s="2" t="s">
        <v>30</v>
      </c>
      <c r="C60" s="6">
        <v>599494630</v>
      </c>
      <c r="D60" s="6"/>
      <c r="E60" s="6">
        <v>-2186910000</v>
      </c>
      <c r="F60" s="6"/>
      <c r="G60" s="6">
        <v>0</v>
      </c>
      <c r="H60" s="6"/>
      <c r="I60" s="6">
        <v>-1587415370</v>
      </c>
      <c r="K60" s="5">
        <v>1.3100000000000001E-2</v>
      </c>
      <c r="M60" s="6">
        <v>599494630</v>
      </c>
      <c r="N60" s="6"/>
      <c r="O60" s="6">
        <v>408700761</v>
      </c>
      <c r="P60" s="6"/>
      <c r="Q60" s="6">
        <v>0</v>
      </c>
      <c r="R60" s="6"/>
      <c r="S60" s="6">
        <v>1008195391</v>
      </c>
      <c r="U60" s="5">
        <v>3.0999999999999999E-3</v>
      </c>
    </row>
    <row r="61" spans="1:21" ht="21" x14ac:dyDescent="0.55000000000000004">
      <c r="A61" s="2" t="s">
        <v>50</v>
      </c>
      <c r="C61" s="6">
        <v>309661860</v>
      </c>
      <c r="D61" s="6"/>
      <c r="E61" s="6">
        <v>-7166830137</v>
      </c>
      <c r="F61" s="6"/>
      <c r="G61" s="6">
        <v>0</v>
      </c>
      <c r="H61" s="6"/>
      <c r="I61" s="6">
        <v>-6857168277</v>
      </c>
      <c r="K61" s="5">
        <v>5.6599999999999998E-2</v>
      </c>
      <c r="M61" s="6">
        <v>309661860</v>
      </c>
      <c r="N61" s="6"/>
      <c r="O61" s="6">
        <v>-12111033855</v>
      </c>
      <c r="P61" s="6"/>
      <c r="Q61" s="6">
        <v>0</v>
      </c>
      <c r="R61" s="6"/>
      <c r="S61" s="6">
        <v>-11801371995</v>
      </c>
      <c r="U61" s="5">
        <v>-3.61E-2</v>
      </c>
    </row>
    <row r="62" spans="1:21" ht="21" x14ac:dyDescent="0.55000000000000004">
      <c r="A62" s="2" t="s">
        <v>31</v>
      </c>
      <c r="C62" s="6">
        <v>1942671174</v>
      </c>
      <c r="D62" s="6"/>
      <c r="E62" s="6">
        <v>-1960266600</v>
      </c>
      <c r="F62" s="6"/>
      <c r="G62" s="6">
        <v>0</v>
      </c>
      <c r="H62" s="6"/>
      <c r="I62" s="6">
        <v>-17595426</v>
      </c>
      <c r="K62" s="5">
        <v>1E-4</v>
      </c>
      <c r="M62" s="6">
        <v>1942671174</v>
      </c>
      <c r="N62" s="6"/>
      <c r="O62" s="6">
        <v>-803913416</v>
      </c>
      <c r="P62" s="6"/>
      <c r="Q62" s="6">
        <v>0</v>
      </c>
      <c r="R62" s="6"/>
      <c r="S62" s="6">
        <v>1138757758</v>
      </c>
      <c r="U62" s="5">
        <v>3.5000000000000001E-3</v>
      </c>
    </row>
    <row r="63" spans="1:21" ht="21" x14ac:dyDescent="0.55000000000000004">
      <c r="A63" s="2" t="s">
        <v>33</v>
      </c>
      <c r="C63" s="6">
        <v>0</v>
      </c>
      <c r="D63" s="6"/>
      <c r="E63" s="6">
        <v>1677459375</v>
      </c>
      <c r="F63" s="6"/>
      <c r="G63" s="6">
        <v>0</v>
      </c>
      <c r="H63" s="6"/>
      <c r="I63" s="6">
        <v>1677459375</v>
      </c>
      <c r="K63" s="5">
        <v>-1.38E-2</v>
      </c>
      <c r="M63" s="6">
        <v>7995678119</v>
      </c>
      <c r="N63" s="6"/>
      <c r="O63" s="6">
        <v>3583128150</v>
      </c>
      <c r="P63" s="6"/>
      <c r="Q63" s="6">
        <v>0</v>
      </c>
      <c r="R63" s="6"/>
      <c r="S63" s="6">
        <v>11578806269</v>
      </c>
      <c r="U63" s="5">
        <v>3.5400000000000001E-2</v>
      </c>
    </row>
    <row r="64" spans="1:21" ht="21" x14ac:dyDescent="0.55000000000000004">
      <c r="A64" s="2" t="s">
        <v>46</v>
      </c>
      <c r="C64" s="6">
        <v>166013898</v>
      </c>
      <c r="D64" s="6"/>
      <c r="E64" s="6">
        <v>-7843054500</v>
      </c>
      <c r="F64" s="6"/>
      <c r="G64" s="6">
        <v>0</v>
      </c>
      <c r="H64" s="6"/>
      <c r="I64" s="6">
        <v>-7677040602</v>
      </c>
      <c r="K64" s="5">
        <v>6.3299999999999995E-2</v>
      </c>
      <c r="M64" s="6">
        <v>166013898</v>
      </c>
      <c r="N64" s="6"/>
      <c r="O64" s="6">
        <v>8468802658</v>
      </c>
      <c r="P64" s="6"/>
      <c r="Q64" s="6">
        <v>0</v>
      </c>
      <c r="R64" s="6"/>
      <c r="S64" s="6">
        <v>8634816556</v>
      </c>
      <c r="U64" s="5">
        <v>2.64E-2</v>
      </c>
    </row>
    <row r="65" spans="1:21" ht="21" x14ac:dyDescent="0.55000000000000004">
      <c r="A65" s="2" t="s">
        <v>53</v>
      </c>
      <c r="C65" s="6">
        <v>11325463995</v>
      </c>
      <c r="D65" s="6"/>
      <c r="E65" s="6">
        <v>-7473939877</v>
      </c>
      <c r="F65" s="6"/>
      <c r="G65" s="6">
        <v>0</v>
      </c>
      <c r="H65" s="6"/>
      <c r="I65" s="6">
        <v>3851524118</v>
      </c>
      <c r="K65" s="5">
        <v>-3.1800000000000002E-2</v>
      </c>
      <c r="M65" s="6">
        <v>11325463995</v>
      </c>
      <c r="N65" s="6"/>
      <c r="O65" s="6">
        <v>6862753206</v>
      </c>
      <c r="P65" s="6"/>
      <c r="Q65" s="6">
        <v>0</v>
      </c>
      <c r="R65" s="6"/>
      <c r="S65" s="6">
        <v>18188217201</v>
      </c>
      <c r="U65" s="5">
        <v>5.5599999999999997E-2</v>
      </c>
    </row>
    <row r="66" spans="1:21" ht="21" x14ac:dyDescent="0.55000000000000004">
      <c r="A66" s="2" t="s">
        <v>57</v>
      </c>
      <c r="C66" s="6">
        <v>0</v>
      </c>
      <c r="D66" s="6"/>
      <c r="E66" s="6">
        <v>-4035038784</v>
      </c>
      <c r="F66" s="6"/>
      <c r="G66" s="6">
        <v>0</v>
      </c>
      <c r="H66" s="6"/>
      <c r="I66" s="6">
        <v>-4035038784</v>
      </c>
      <c r="K66" s="5">
        <v>3.3300000000000003E-2</v>
      </c>
      <c r="M66" s="6">
        <v>1893142861</v>
      </c>
      <c r="N66" s="6"/>
      <c r="O66" s="6">
        <v>-14182603636</v>
      </c>
      <c r="P66" s="6"/>
      <c r="Q66" s="6">
        <v>0</v>
      </c>
      <c r="R66" s="6"/>
      <c r="S66" s="6">
        <v>-12289460775</v>
      </c>
      <c r="U66" s="5">
        <v>-3.7600000000000001E-2</v>
      </c>
    </row>
    <row r="67" spans="1:21" ht="21" x14ac:dyDescent="0.55000000000000004">
      <c r="A67" s="2" t="s">
        <v>27</v>
      </c>
      <c r="C67" s="6">
        <v>788259088</v>
      </c>
      <c r="D67" s="6"/>
      <c r="E67" s="6">
        <v>-760705907</v>
      </c>
      <c r="F67" s="6"/>
      <c r="G67" s="6">
        <v>0</v>
      </c>
      <c r="H67" s="6"/>
      <c r="I67" s="6">
        <v>27553181</v>
      </c>
      <c r="K67" s="5">
        <v>-2.0000000000000001E-4</v>
      </c>
      <c r="M67" s="6">
        <v>788259088</v>
      </c>
      <c r="N67" s="6"/>
      <c r="O67" s="6">
        <v>540501566</v>
      </c>
      <c r="P67" s="6"/>
      <c r="Q67" s="6">
        <v>0</v>
      </c>
      <c r="R67" s="6"/>
      <c r="S67" s="6">
        <v>1328760654</v>
      </c>
      <c r="U67" s="5">
        <v>4.1000000000000003E-3</v>
      </c>
    </row>
    <row r="68" spans="1:21" ht="21" x14ac:dyDescent="0.55000000000000004">
      <c r="A68" s="2" t="s">
        <v>28</v>
      </c>
      <c r="C68" s="6">
        <v>0</v>
      </c>
      <c r="D68" s="6"/>
      <c r="E68" s="6">
        <v>464718375</v>
      </c>
      <c r="F68" s="6"/>
      <c r="G68" s="6">
        <v>0</v>
      </c>
      <c r="H68" s="6"/>
      <c r="I68" s="6">
        <v>464718375</v>
      </c>
      <c r="K68" s="5">
        <v>-3.8E-3</v>
      </c>
      <c r="M68" s="6">
        <v>1625000000</v>
      </c>
      <c r="N68" s="6"/>
      <c r="O68" s="6">
        <v>185338313</v>
      </c>
      <c r="P68" s="6"/>
      <c r="Q68" s="6">
        <v>0</v>
      </c>
      <c r="R68" s="6"/>
      <c r="S68" s="6">
        <v>1810338313</v>
      </c>
      <c r="U68" s="5">
        <v>5.4999999999999997E-3</v>
      </c>
    </row>
    <row r="69" spans="1:21" ht="21" x14ac:dyDescent="0.55000000000000004">
      <c r="A69" s="2" t="s">
        <v>32</v>
      </c>
      <c r="C69" s="6">
        <v>0</v>
      </c>
      <c r="D69" s="6"/>
      <c r="E69" s="6">
        <v>-885698550</v>
      </c>
      <c r="F69" s="6"/>
      <c r="G69" s="6">
        <v>0</v>
      </c>
      <c r="H69" s="6"/>
      <c r="I69" s="6">
        <v>-885698550</v>
      </c>
      <c r="K69" s="5">
        <v>7.3000000000000001E-3</v>
      </c>
      <c r="M69" s="6">
        <v>0</v>
      </c>
      <c r="N69" s="6"/>
      <c r="O69" s="6">
        <v>-4066236450</v>
      </c>
      <c r="P69" s="6"/>
      <c r="Q69" s="6">
        <v>0</v>
      </c>
      <c r="R69" s="6"/>
      <c r="S69" s="6">
        <v>-4066236450</v>
      </c>
      <c r="U69" s="5">
        <v>-1.24E-2</v>
      </c>
    </row>
    <row r="70" spans="1:21" ht="21" x14ac:dyDescent="0.55000000000000004">
      <c r="A70" s="2" t="s">
        <v>41</v>
      </c>
      <c r="C70" s="6">
        <v>0</v>
      </c>
      <c r="D70" s="6"/>
      <c r="E70" s="6">
        <v>-1874778300</v>
      </c>
      <c r="F70" s="6"/>
      <c r="G70" s="6">
        <v>0</v>
      </c>
      <c r="H70" s="6"/>
      <c r="I70" s="6">
        <v>-1874778300</v>
      </c>
      <c r="K70" s="5">
        <v>1.55E-2</v>
      </c>
      <c r="M70" s="6">
        <v>0</v>
      </c>
      <c r="N70" s="6"/>
      <c r="O70" s="6">
        <v>526744967</v>
      </c>
      <c r="P70" s="6"/>
      <c r="Q70" s="6">
        <v>0</v>
      </c>
      <c r="R70" s="6"/>
      <c r="S70" s="6">
        <v>526744967</v>
      </c>
      <c r="U70" s="5">
        <v>1.6000000000000001E-3</v>
      </c>
    </row>
    <row r="71" spans="1:21" ht="21" x14ac:dyDescent="0.55000000000000004">
      <c r="A71" s="2" t="s">
        <v>49</v>
      </c>
      <c r="C71" s="6">
        <v>0</v>
      </c>
      <c r="D71" s="6"/>
      <c r="E71" s="6">
        <v>-3817152000</v>
      </c>
      <c r="F71" s="6"/>
      <c r="G71" s="6">
        <v>0</v>
      </c>
      <c r="H71" s="6"/>
      <c r="I71" s="6">
        <v>-3817152000</v>
      </c>
      <c r="K71" s="5">
        <v>3.15E-2</v>
      </c>
      <c r="M71" s="6">
        <v>0</v>
      </c>
      <c r="N71" s="6"/>
      <c r="O71" s="6">
        <v>-4087201408</v>
      </c>
      <c r="P71" s="6"/>
      <c r="Q71" s="6">
        <v>0</v>
      </c>
      <c r="R71" s="6"/>
      <c r="S71" s="6">
        <v>-4087201408</v>
      </c>
      <c r="U71" s="5">
        <v>-1.2500000000000001E-2</v>
      </c>
    </row>
    <row r="72" spans="1:21" ht="21" x14ac:dyDescent="0.55000000000000004">
      <c r="A72" s="2" t="s">
        <v>48</v>
      </c>
      <c r="C72" s="6">
        <v>0</v>
      </c>
      <c r="D72" s="6"/>
      <c r="E72" s="6">
        <v>-967011840</v>
      </c>
      <c r="F72" s="6"/>
      <c r="G72" s="6">
        <v>0</v>
      </c>
      <c r="H72" s="6"/>
      <c r="I72" s="6">
        <v>-967011840</v>
      </c>
      <c r="K72" s="5">
        <v>8.0000000000000002E-3</v>
      </c>
      <c r="M72" s="6">
        <v>0</v>
      </c>
      <c r="N72" s="6"/>
      <c r="O72" s="6">
        <v>-2296653120</v>
      </c>
      <c r="P72" s="6"/>
      <c r="Q72" s="6">
        <v>0</v>
      </c>
      <c r="R72" s="6"/>
      <c r="S72" s="6">
        <v>-2296653120</v>
      </c>
      <c r="U72" s="5">
        <v>-7.0000000000000001E-3</v>
      </c>
    </row>
    <row r="73" spans="1:21" ht="21" x14ac:dyDescent="0.55000000000000004">
      <c r="A73" s="2" t="s">
        <v>58</v>
      </c>
      <c r="C73" s="6">
        <v>0</v>
      </c>
      <c r="D73" s="6"/>
      <c r="E73" s="6">
        <v>437355086</v>
      </c>
      <c r="F73" s="6"/>
      <c r="G73" s="6">
        <v>0</v>
      </c>
      <c r="H73" s="6"/>
      <c r="I73" s="6">
        <v>437355086</v>
      </c>
      <c r="K73" s="5">
        <v>-3.5999999999999999E-3</v>
      </c>
      <c r="M73" s="6">
        <v>0</v>
      </c>
      <c r="N73" s="6"/>
      <c r="O73" s="6">
        <v>437355086</v>
      </c>
      <c r="P73" s="6"/>
      <c r="Q73" s="6">
        <v>0</v>
      </c>
      <c r="R73" s="6"/>
      <c r="S73" s="6">
        <v>437355086</v>
      </c>
      <c r="U73" s="5">
        <v>1.2999999999999999E-3</v>
      </c>
    </row>
    <row r="74" spans="1:21" ht="21" x14ac:dyDescent="0.55000000000000004">
      <c r="A74" s="2" t="s">
        <v>36</v>
      </c>
      <c r="C74" s="6">
        <v>0</v>
      </c>
      <c r="D74" s="6"/>
      <c r="E74" s="6">
        <f>-7236684000-5</f>
        <v>-7236684005</v>
      </c>
      <c r="F74" s="6"/>
      <c r="G74" s="6">
        <v>0</v>
      </c>
      <c r="H74" s="6"/>
      <c r="I74" s="6">
        <v>-7236684000</v>
      </c>
      <c r="K74" s="5">
        <v>5.9700000000000003E-2</v>
      </c>
      <c r="M74" s="6">
        <v>0</v>
      </c>
      <c r="N74" s="6"/>
      <c r="O74" s="6">
        <v>-5736813230</v>
      </c>
      <c r="P74" s="6"/>
      <c r="Q74" s="6">
        <v>0</v>
      </c>
      <c r="R74" s="6"/>
      <c r="S74" s="6">
        <v>-5736813230</v>
      </c>
      <c r="U74" s="5">
        <v>-1.7500000000000002E-2</v>
      </c>
    </row>
    <row r="75" spans="1:21" ht="21" x14ac:dyDescent="0.55000000000000004">
      <c r="A75" s="2" t="s">
        <v>19</v>
      </c>
      <c r="C75" s="6">
        <v>0</v>
      </c>
      <c r="D75" s="6"/>
      <c r="E75" s="6">
        <v>0</v>
      </c>
      <c r="F75" s="6"/>
      <c r="G75" s="6">
        <v>0</v>
      </c>
      <c r="H75" s="6"/>
      <c r="I75" s="6">
        <v>0</v>
      </c>
      <c r="K75" s="5">
        <v>0</v>
      </c>
      <c r="M75" s="6">
        <v>0</v>
      </c>
      <c r="N75" s="6"/>
      <c r="O75" s="6">
        <v>0</v>
      </c>
      <c r="P75" s="6"/>
      <c r="Q75" s="6">
        <v>0</v>
      </c>
      <c r="R75" s="6"/>
      <c r="S75" s="6">
        <v>0</v>
      </c>
      <c r="U75" s="5">
        <v>0</v>
      </c>
    </row>
    <row r="76" spans="1:21" ht="21" x14ac:dyDescent="0.55000000000000004">
      <c r="A76" s="2" t="s">
        <v>20</v>
      </c>
      <c r="C76" s="6">
        <v>0</v>
      </c>
      <c r="D76" s="6"/>
      <c r="E76" s="6">
        <v>0</v>
      </c>
      <c r="F76" s="6"/>
      <c r="G76" s="6">
        <v>0</v>
      </c>
      <c r="H76" s="6"/>
      <c r="I76" s="6">
        <v>0</v>
      </c>
      <c r="K76" s="5">
        <v>0</v>
      </c>
      <c r="M76" s="6">
        <v>0</v>
      </c>
      <c r="N76" s="6"/>
      <c r="O76" s="6">
        <v>0</v>
      </c>
      <c r="P76" s="6"/>
      <c r="Q76" s="6">
        <v>0</v>
      </c>
      <c r="R76" s="6"/>
      <c r="S76" s="6">
        <v>0</v>
      </c>
      <c r="U76" s="5">
        <v>0</v>
      </c>
    </row>
    <row r="77" spans="1:21" ht="21" x14ac:dyDescent="0.55000000000000004">
      <c r="A77" s="2" t="s">
        <v>25</v>
      </c>
      <c r="C77" s="6">
        <v>0</v>
      </c>
      <c r="D77" s="6"/>
      <c r="E77" s="6">
        <v>0</v>
      </c>
      <c r="F77" s="6"/>
      <c r="G77" s="6">
        <v>0</v>
      </c>
      <c r="H77" s="6"/>
      <c r="I77" s="6">
        <v>0</v>
      </c>
      <c r="K77" s="5">
        <v>0</v>
      </c>
      <c r="M77" s="6">
        <v>0</v>
      </c>
      <c r="N77" s="6"/>
      <c r="O77" s="6">
        <f>-90155268+2</f>
        <v>-90155266</v>
      </c>
      <c r="P77" s="6"/>
      <c r="Q77" s="6">
        <v>0</v>
      </c>
      <c r="R77" s="6"/>
      <c r="S77" s="6">
        <v>-90155268</v>
      </c>
      <c r="U77" s="5">
        <v>-2.9999999999999997E-4</v>
      </c>
    </row>
    <row r="78" spans="1:21" ht="19.5" thickBot="1" x14ac:dyDescent="0.5">
      <c r="C78" s="7">
        <f>SUM(C8:C77)</f>
        <v>45426754606</v>
      </c>
      <c r="D78" s="6"/>
      <c r="E78" s="7">
        <f>SUM(E8:E77)</f>
        <v>-161488075008</v>
      </c>
      <c r="F78" s="6"/>
      <c r="G78" s="7">
        <f>SUM(G8:G77)</f>
        <v>4886504478</v>
      </c>
      <c r="H78" s="6"/>
      <c r="I78" s="7">
        <f>SUM(I8:I77)</f>
        <v>-111174815919</v>
      </c>
      <c r="K78" s="8">
        <f>SUM(K8:K77)</f>
        <v>0.91739999999999977</v>
      </c>
      <c r="M78" s="7">
        <f>SUM(M8:M77)</f>
        <v>127521979145</v>
      </c>
      <c r="N78" s="6"/>
      <c r="O78" s="7">
        <f>SUM(O8:O77)</f>
        <v>50134683363</v>
      </c>
      <c r="P78" s="6"/>
      <c r="Q78" s="7">
        <f>SUM(Q8:Q77)</f>
        <v>138613221521</v>
      </c>
      <c r="R78" s="6"/>
      <c r="S78" s="7">
        <f>SUM(S8:S77)</f>
        <v>316269884027</v>
      </c>
      <c r="U78" s="8">
        <f>SUM(U8:U77)</f>
        <v>0.96729999999999994</v>
      </c>
    </row>
    <row r="79" spans="1:21" ht="19.5" thickTop="1" x14ac:dyDescent="0.45">
      <c r="C79" s="6"/>
      <c r="D79" s="6"/>
      <c r="E79" s="6"/>
      <c r="F79" s="6"/>
      <c r="G79" s="6"/>
      <c r="H79" s="6"/>
      <c r="I79" s="6"/>
      <c r="M79" s="6"/>
      <c r="N79" s="6"/>
      <c r="O79" s="6"/>
      <c r="P79" s="6"/>
      <c r="Q79" s="6"/>
      <c r="R79" s="6"/>
      <c r="S79" s="6"/>
    </row>
  </sheetData>
  <mergeCells count="15">
    <mergeCell ref="A4:U4"/>
    <mergeCell ref="A3:U3"/>
    <mergeCell ref="A2:U2"/>
    <mergeCell ref="S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3"/>
  <sheetViews>
    <sheetView rightToLeft="1" view="pageBreakPreview" zoomScaleNormal="95" zoomScaleSheetLayoutView="100" workbookViewId="0">
      <selection activeCell="E11" sqref="E11"/>
    </sheetView>
  </sheetViews>
  <sheetFormatPr defaultRowHeight="18.75" x14ac:dyDescent="0.45"/>
  <cols>
    <col min="1" max="1" width="18.5703125" style="1" bestFit="1" customWidth="1"/>
    <col min="2" max="2" width="1" style="1" customWidth="1"/>
    <col min="3" max="3" width="22.140625" style="1" bestFit="1" customWidth="1"/>
    <col min="4" max="4" width="1" style="1" customWidth="1"/>
    <col min="5" max="5" width="42.140625" style="1" bestFit="1" customWidth="1"/>
    <col min="6" max="6" width="1" style="1" customWidth="1"/>
    <col min="7" max="7" width="41.140625" style="1" bestFit="1" customWidth="1"/>
    <col min="8" max="8" width="9.140625" style="1" customWidth="1"/>
    <col min="9" max="16384" width="9.140625" style="1"/>
  </cols>
  <sheetData>
    <row r="2" spans="1:7" ht="30" x14ac:dyDescent="0.45">
      <c r="A2" s="26" t="s">
        <v>0</v>
      </c>
      <c r="B2" s="26"/>
      <c r="C2" s="26"/>
      <c r="D2" s="26"/>
      <c r="E2" s="26"/>
      <c r="F2" s="26"/>
      <c r="G2" s="26"/>
    </row>
    <row r="3" spans="1:7" ht="30" x14ac:dyDescent="0.45">
      <c r="A3" s="26" t="s">
        <v>88</v>
      </c>
      <c r="B3" s="26"/>
      <c r="C3" s="26"/>
      <c r="D3" s="26"/>
      <c r="E3" s="26"/>
      <c r="F3" s="26"/>
      <c r="G3" s="26"/>
    </row>
    <row r="4" spans="1:7" ht="30" x14ac:dyDescent="0.45">
      <c r="A4" s="26" t="s">
        <v>2</v>
      </c>
      <c r="B4" s="26"/>
      <c r="C4" s="26"/>
      <c r="D4" s="26"/>
      <c r="E4" s="26"/>
      <c r="F4" s="26"/>
      <c r="G4" s="26"/>
    </row>
    <row r="6" spans="1:7" ht="30" x14ac:dyDescent="0.45">
      <c r="A6" s="29" t="s">
        <v>163</v>
      </c>
      <c r="B6" s="29" t="s">
        <v>163</v>
      </c>
      <c r="C6" s="29" t="s">
        <v>163</v>
      </c>
      <c r="E6" s="12" t="s">
        <v>90</v>
      </c>
      <c r="F6" s="16"/>
      <c r="G6" s="12" t="s">
        <v>91</v>
      </c>
    </row>
    <row r="7" spans="1:7" ht="30" x14ac:dyDescent="0.45">
      <c r="A7" s="29" t="s">
        <v>164</v>
      </c>
      <c r="C7" s="29" t="s">
        <v>63</v>
      </c>
      <c r="E7" s="29" t="s">
        <v>165</v>
      </c>
      <c r="G7" s="29" t="s">
        <v>165</v>
      </c>
    </row>
    <row r="8" spans="1:7" ht="21" x14ac:dyDescent="0.55000000000000004">
      <c r="A8" s="2" t="s">
        <v>69</v>
      </c>
      <c r="C8" s="10">
        <v>279927370</v>
      </c>
      <c r="E8" s="6">
        <v>149379985</v>
      </c>
      <c r="F8" s="6"/>
      <c r="G8" s="6">
        <v>580074551</v>
      </c>
    </row>
    <row r="9" spans="1:7" ht="21" x14ac:dyDescent="0.55000000000000004">
      <c r="A9" s="2" t="s">
        <v>72</v>
      </c>
      <c r="C9" s="1" t="s">
        <v>73</v>
      </c>
      <c r="E9" s="6">
        <v>34041540</v>
      </c>
      <c r="F9" s="6"/>
      <c r="G9" s="6">
        <v>75937803</v>
      </c>
    </row>
    <row r="10" spans="1:7" ht="21" x14ac:dyDescent="0.55000000000000004">
      <c r="A10" s="2" t="s">
        <v>75</v>
      </c>
      <c r="C10" s="1" t="s">
        <v>76</v>
      </c>
      <c r="E10" s="6">
        <v>27789</v>
      </c>
      <c r="F10" s="6"/>
      <c r="G10" s="6">
        <v>207913</v>
      </c>
    </row>
    <row r="11" spans="1:7" ht="21" x14ac:dyDescent="0.55000000000000004">
      <c r="A11" s="2" t="s">
        <v>78</v>
      </c>
      <c r="C11" s="1" t="s">
        <v>79</v>
      </c>
      <c r="E11" s="6">
        <v>20555650</v>
      </c>
      <c r="F11" s="6"/>
      <c r="G11" s="6">
        <v>95940337</v>
      </c>
    </row>
    <row r="12" spans="1:7" ht="19.5" thickBot="1" x14ac:dyDescent="0.5">
      <c r="E12" s="15">
        <f>SUM(E8:E11)</f>
        <v>204004964</v>
      </c>
      <c r="G12" s="15">
        <f>SUM(G8:G11)</f>
        <v>752160604</v>
      </c>
    </row>
    <row r="13" spans="1:7" ht="19.5" thickTop="1" x14ac:dyDescent="0.45"/>
  </sheetData>
  <mergeCells count="8">
    <mergeCell ref="A4:G4"/>
    <mergeCell ref="A3:G3"/>
    <mergeCell ref="A2:G2"/>
    <mergeCell ref="G7"/>
    <mergeCell ref="A7"/>
    <mergeCell ref="C7"/>
    <mergeCell ref="A6:C6"/>
    <mergeCell ref="E7"/>
  </mergeCells>
  <pageMargins left="0.7" right="0.7" top="0.75" bottom="0.75" header="0.3" footer="0.3"/>
  <pageSetup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Normal="95" zoomScaleSheetLayoutView="100" workbookViewId="0">
      <selection activeCell="A16" sqref="A16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26" t="s">
        <v>0</v>
      </c>
      <c r="B2" s="26"/>
      <c r="C2" s="26"/>
      <c r="D2" s="26"/>
      <c r="E2" s="26"/>
    </row>
    <row r="3" spans="1:5" ht="30" x14ac:dyDescent="0.45">
      <c r="A3" s="26" t="s">
        <v>88</v>
      </c>
      <c r="B3" s="26"/>
      <c r="C3" s="26"/>
      <c r="D3" s="26"/>
      <c r="E3" s="26"/>
    </row>
    <row r="4" spans="1:5" ht="30" x14ac:dyDescent="0.45">
      <c r="A4" s="26" t="s">
        <v>2</v>
      </c>
      <c r="B4" s="26"/>
      <c r="C4" s="26"/>
      <c r="D4" s="26"/>
      <c r="E4" s="26"/>
    </row>
    <row r="6" spans="1:5" ht="30" x14ac:dyDescent="0.45">
      <c r="A6" s="30" t="s">
        <v>166</v>
      </c>
      <c r="C6" s="29" t="s">
        <v>90</v>
      </c>
      <c r="E6" s="29" t="s">
        <v>6</v>
      </c>
    </row>
    <row r="7" spans="1:5" ht="30" x14ac:dyDescent="0.45">
      <c r="A7" s="29" t="s">
        <v>166</v>
      </c>
      <c r="C7" s="29" t="s">
        <v>66</v>
      </c>
      <c r="E7" s="29" t="s">
        <v>66</v>
      </c>
    </row>
    <row r="8" spans="1:5" ht="21" x14ac:dyDescent="0.55000000000000004">
      <c r="A8" s="2" t="s">
        <v>166</v>
      </c>
      <c r="C8" s="6">
        <v>2121</v>
      </c>
      <c r="D8" s="6"/>
      <c r="E8" s="6">
        <v>1195468419</v>
      </c>
    </row>
    <row r="9" spans="1:5" ht="21" x14ac:dyDescent="0.55000000000000004">
      <c r="A9" s="2" t="s">
        <v>167</v>
      </c>
      <c r="C9" s="6">
        <v>0</v>
      </c>
      <c r="D9" s="6"/>
      <c r="E9" s="6">
        <v>19240</v>
      </c>
    </row>
    <row r="10" spans="1:5" ht="21" x14ac:dyDescent="0.55000000000000004">
      <c r="A10" s="2" t="s">
        <v>168</v>
      </c>
      <c r="C10" s="6">
        <v>6575845</v>
      </c>
      <c r="D10" s="6"/>
      <c r="E10" s="6">
        <v>206903035</v>
      </c>
    </row>
    <row r="11" spans="1:5" ht="21.75" thickBot="1" x14ac:dyDescent="0.6">
      <c r="A11" s="2" t="s">
        <v>97</v>
      </c>
      <c r="C11" s="7">
        <v>6577966</v>
      </c>
      <c r="D11" s="6"/>
      <c r="E11" s="7">
        <v>1402390694</v>
      </c>
    </row>
    <row r="12" spans="1:5" ht="19.5" thickTop="1" x14ac:dyDescent="0.45"/>
  </sheetData>
  <mergeCells count="8">
    <mergeCell ref="A3:E3"/>
    <mergeCell ref="A2:E2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2022-07-26T08:43:08Z</dcterms:created>
  <dcterms:modified xsi:type="dcterms:W3CDTF">2022-07-27T11:28:17Z</dcterms:modified>
</cp:coreProperties>
</file>