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E3A7CF1C-E891-4F11-B95B-1E443FC94C97}" xr6:coauthVersionLast="47" xr6:coauthVersionMax="47" xr10:uidLastSave="{00000000-0000-0000-0000-000000000000}"/>
  <bookViews>
    <workbookView xWindow="-120" yWindow="-120" windowWidth="24240" windowHeight="13140" tabRatio="932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 و اوراق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1">سپرده!$A$1:$S$16</definedName>
    <definedName name="_xlnm.Print_Area" localSheetId="6">'سرمایه‌گذاری در سهام و اوراق'!$A$1:$V$88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4" l="1"/>
  <c r="E11" i="14"/>
  <c r="U86" i="11"/>
  <c r="S80" i="11"/>
  <c r="S81" i="11"/>
  <c r="S82" i="11"/>
  <c r="S83" i="11"/>
  <c r="S84" i="11"/>
  <c r="S8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" i="11"/>
  <c r="S86" i="11" s="1"/>
  <c r="K86" i="11"/>
  <c r="I86" i="11"/>
  <c r="G86" i="11"/>
  <c r="C86" i="11"/>
  <c r="H88" i="11"/>
  <c r="J88" i="11"/>
  <c r="L88" i="11"/>
  <c r="P88" i="11"/>
  <c r="M70" i="10"/>
  <c r="Q70" i="10"/>
  <c r="Q71" i="10" s="1"/>
  <c r="M45" i="9"/>
  <c r="M46" i="9" s="1"/>
  <c r="E45" i="9"/>
  <c r="E46" i="9" s="1"/>
  <c r="S46" i="8"/>
  <c r="S47" i="8" s="1"/>
  <c r="O46" i="8"/>
  <c r="E47" i="8"/>
  <c r="G47" i="8"/>
  <c r="I47" i="8"/>
  <c r="K47" i="8"/>
  <c r="M47" i="8"/>
  <c r="O16" i="8"/>
  <c r="Q47" i="8"/>
  <c r="O14" i="7"/>
  <c r="I14" i="7"/>
  <c r="K13" i="7"/>
  <c r="K12" i="7"/>
  <c r="K11" i="7"/>
  <c r="K10" i="7"/>
  <c r="S16" i="6"/>
  <c r="K16" i="6"/>
  <c r="M16" i="6"/>
  <c r="O16" i="6"/>
  <c r="Q16" i="6"/>
  <c r="C55" i="1"/>
  <c r="E55" i="1"/>
  <c r="G55" i="1"/>
  <c r="Y55" i="1"/>
  <c r="W55" i="1"/>
  <c r="U55" i="1"/>
  <c r="S55" i="1"/>
  <c r="Q55" i="1"/>
  <c r="O55" i="1"/>
  <c r="M55" i="1"/>
  <c r="K55" i="1"/>
  <c r="I55" i="1"/>
  <c r="G48" i="1"/>
  <c r="E48" i="1"/>
  <c r="W53" i="1"/>
  <c r="U53" i="1"/>
  <c r="E10" i="15"/>
  <c r="G10" i="15"/>
  <c r="C10" i="15"/>
  <c r="E13" i="13"/>
  <c r="G13" i="13"/>
  <c r="E71" i="10"/>
  <c r="C71" i="10"/>
  <c r="G71" i="10"/>
  <c r="I71" i="10"/>
  <c r="K71" i="10"/>
  <c r="M71" i="10"/>
  <c r="O71" i="10"/>
  <c r="C46" i="9"/>
  <c r="G46" i="9"/>
  <c r="I46" i="9"/>
  <c r="K46" i="9"/>
  <c r="O46" i="9"/>
  <c r="Q46" i="9"/>
  <c r="G14" i="7"/>
  <c r="M14" i="7"/>
  <c r="Q14" i="7"/>
  <c r="O47" i="8" l="1"/>
  <c r="K14" i="7"/>
</calcChain>
</file>

<file path=xl/sharedStrings.xml><?xml version="1.0" encoding="utf-8"?>
<sst xmlns="http://schemas.openxmlformats.org/spreadsheetml/2006/main" count="611" uniqueCount="190">
  <si>
    <t>صندوق سرمایه‌گذاری سهام بزرگ کاردان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</si>
  <si>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</si>
  <si>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</si>
  <si>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</si>
  <si>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</si>
  <si>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</si>
  <si>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</si>
  <si>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</si>
  <si>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</si>
  <si>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</si>
  <si>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</si>
  <si>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</si>
  <si>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</si>
  <si>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</si>
  <si>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</si>
  <si>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</si>
  <si>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</si>
  <si>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</si>
  <si>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</si>
  <si>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</si>
  <si>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</si>
  <si>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</si>
  <si>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پالایش نفت تهران</t>
  </si>
  <si>
    <t>پلی پروپیلن جم - جم پیلن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</si>
  <si>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</si>
  <si>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</si>
  <si>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</si>
  <si>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</si>
  <si>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</si>
  <si>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</si>
  <si>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ح . تامین سرمایه لوتوس پارسیان</t>
  </si>
  <si>
    <t>ح . س.نفت وگازوپتروشیمی تأمین</t>
  </si>
  <si>
    <t>ح . سرمایه‌گذاری‌ ملی‌ایران‌</t>
  </si>
  <si>
    <t>داروسازی‌ اکسیر</t>
  </si>
  <si>
    <t>داروسازی‌ سینا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</si>
  <si>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</si>
  <si>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</si>
  <si>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</si>
  <si>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</si>
  <si>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</si>
  <si>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</si>
  <si>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</si>
  <si>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شرکت کی بی سی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</si>
  <si>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</si>
  <si>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</si>
  <si>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</si>
  <si>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</si>
  <si>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</si>
  <si>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</si>
  <si>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</si>
  <si>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</si>
  <si>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</si>
  <si>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معدنی‌وصنعتی‌چادرملو</t>
  </si>
  <si>
    <t>ملی‌ صنایع‌ مس‌ ایران‌</t>
  </si>
  <si>
    <t>کویر تایر</t>
  </si>
  <si>
    <t>صنایع‌ کاشی‌ و سرامیک‌ سینا</t>
  </si>
  <si>
    <t>نیروکلر</t>
  </si>
  <si>
    <t>تایدواترخاورمیانه</t>
  </si>
  <si>
    <t>پارس‌ خزر</t>
  </si>
  <si>
    <t>صنعتی زر ماکارون</t>
  </si>
  <si>
    <t>نرخ سود</t>
  </si>
  <si>
    <t>اجاره تابان سپهر14031126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</si>
  <si>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</si>
  <si>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</si>
  <si>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</si>
  <si>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</si>
  <si>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</si>
  <si>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</si>
  <si>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</si>
  <si>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</si>
  <si>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</si>
  <si>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</si>
  <si>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</si>
  <si>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</si>
  <si>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</si>
  <si>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</si>
  <si>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</si>
  <si>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</si>
  <si>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</si>
  <si>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</si>
  <si>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</si>
  <si>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</si>
  <si>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</si>
  <si>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</si>
  <si>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</si>
  <si>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</si>
  <si>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</si>
  <si>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</si>
  <si>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</si>
  <si>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</si>
  <si>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</si>
  <si>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</si>
  <si>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</si>
  <si>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</si>
  <si>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</si>
  <si>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</si>
  <si>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</si>
  <si>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</si>
  <si>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</si>
  <si>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</si>
  <si>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</si>
  <si>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</si>
  <si>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</si>
  <si>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</si>
  <si>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</si>
  <si>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</si>
  <si>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</si>
  <si>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</si>
  <si>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</si>
  <si>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</si>
  <si>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</si>
  <si>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</si>
  <si>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</si>
  <si>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</si>
  <si>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</si>
  <si>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</si>
  <si>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1401/01/24</t>
  </si>
  <si>
    <t>1400/12/23</t>
  </si>
  <si>
    <t>1401/04/28</t>
  </si>
  <si>
    <t>1401/04/26</t>
  </si>
  <si>
    <t>1401/04/22</t>
  </si>
  <si>
    <t>1401/04/15</t>
  </si>
  <si>
    <t>1401/03/16</t>
  </si>
  <si>
    <t>سیمان‌مازندران‌</t>
  </si>
  <si>
    <t>1400/12/24</t>
  </si>
  <si>
    <t>1401/04/18</t>
  </si>
  <si>
    <t>1401/05/11</t>
  </si>
  <si>
    <t>1401/04/13</t>
  </si>
  <si>
    <t>1400/10/29</t>
  </si>
  <si>
    <t>1401/07/27</t>
  </si>
  <si>
    <t>1401/05/30</t>
  </si>
  <si>
    <t>تولیدات پتروشیمی قائد بصیر</t>
  </si>
  <si>
    <t>1401/03/17</t>
  </si>
  <si>
    <t>1401/01/31</t>
  </si>
  <si>
    <t>1400/12/11</t>
  </si>
  <si>
    <t>بیمه  ما</t>
  </si>
  <si>
    <t>1401/02/31</t>
  </si>
  <si>
    <t>گ.س.وت.ص.پتروشیمی خلیج فارس</t>
  </si>
  <si>
    <t>1401/06/16</t>
  </si>
  <si>
    <t>1401/04/12</t>
  </si>
  <si>
    <t>1401/02/10</t>
  </si>
  <si>
    <t>پلیمر آریا ساسول</t>
  </si>
  <si>
    <t>1401/01/30</t>
  </si>
  <si>
    <t>توسعه سامانه ی نرم افزاری نگین</t>
  </si>
  <si>
    <t>1400/11/09</t>
  </si>
  <si>
    <t>1401/04/20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</si>
  <si>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</si>
  <si>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</si>
  <si>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</si>
  <si>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</si>
  <si>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</si>
  <si>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</si>
  <si>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</si>
  <si>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</si>
  <si>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توسعه خدمات دریایی وبندری سینا</t>
  </si>
  <si>
    <t>ریل پرداز نو آفرین</t>
  </si>
  <si>
    <t>ح. پالایش نفت تبریز</t>
  </si>
  <si>
    <t>تولید برق عسلویه  مپنا</t>
  </si>
  <si>
    <t>بیمه اتکایی ایرانیان</t>
  </si>
  <si>
    <t>بیمه تجارت نو</t>
  </si>
  <si>
    <t>ح.سرمایه گذاری صندوق بازنشستگی</t>
  </si>
  <si>
    <t>تامین سرمایه بانک ملت</t>
  </si>
  <si>
    <t>ح . تامین سرمایه بانک ملت</t>
  </si>
  <si>
    <t>ح.تجلی توسعه معادن و فلزات</t>
  </si>
  <si>
    <t>تجلی توسعه معادن و فلزات</t>
  </si>
  <si>
    <t>بانک ملت</t>
  </si>
  <si>
    <t>ح. کویر تایر</t>
  </si>
  <si>
    <t>صنعت غذایی کورش</t>
  </si>
  <si>
    <t>شیمی‌ داروئی‌ داروپخش‌</t>
  </si>
  <si>
    <t>ح . داروسازی‌ اکسیر</t>
  </si>
  <si>
    <t>ح. شرکت کی بی سی</t>
  </si>
  <si>
    <t>سرمایه‌گذاری‌ سپه‌</t>
  </si>
  <si>
    <t>سیمرغ</t>
  </si>
  <si>
    <t>پدیده شیمی قرن</t>
  </si>
  <si>
    <t>پتروشیمی غدیر</t>
  </si>
  <si>
    <t>ح . پدیده شیمی قرن</t>
  </si>
  <si>
    <t>تولید و توسعه سرب روی ایرانیان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</si>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</sst>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20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sz val="16"/>
      <color theme="9"/>
      <name val="B Nazanin"/>
      <charset val="178"/>
    </font>
    <font>
      <b/>
      <sz val="18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0" fontId="4" fillId="0" borderId="0" xfId="0" applyNumberFormat="1" applyFont="1"/>
    <xf numFmtId="0" fontId="4" fillId="0" borderId="0" xfId="0" applyFont="1"/>
    <xf numFmtId="16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3" fillId="0" borderId="0" xfId="0" applyNumberFormat="1" applyFont="1"/>
    <xf numFmtId="10" fontId="3" fillId="0" borderId="2" xfId="0" applyNumberFormat="1" applyFont="1" applyBorder="1"/>
    <xf numFmtId="0" fontId="8" fillId="0" borderId="0" xfId="0" applyFont="1"/>
    <xf numFmtId="164" fontId="8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tabSelected="1" view="pageBreakPreview" zoomScale="60" zoomScaleNormal="70" workbookViewId="0">
      <selection activeCell="AG16" sqref="AG16"/>
    </sheetView>
  </sheetViews>
  <sheetFormatPr defaultRowHeight="18.75" x14ac:dyDescent="0.45"/>
  <cols>
    <col min="1" max="1" width="37.140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4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3.85546875" style="1" customWidth="1"/>
    <col min="20" max="20" width="1" style="1" customWidth="1"/>
    <col min="21" max="21" width="23.5703125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24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7" t="s">
        <v>13</v>
      </c>
    </row>
    <row r="8" spans="1:25" ht="42" customHeight="1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8" t="s">
        <v>13</v>
      </c>
    </row>
    <row r="9" spans="1:25" ht="24.75" x14ac:dyDescent="0.6">
      <c r="A9" s="6" t="s">
        <v>15</v>
      </c>
      <c r="C9" s="4">
        <v>26147000</v>
      </c>
      <c r="D9" s="4"/>
      <c r="E9" s="4">
        <v>93772860712</v>
      </c>
      <c r="F9" s="4"/>
      <c r="G9" s="4">
        <v>82626741187.649994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26147000</v>
      </c>
      <c r="R9" s="4"/>
      <c r="S9" s="4">
        <v>3019</v>
      </c>
      <c r="T9" s="4"/>
      <c r="U9" s="4">
        <v>93772860712</v>
      </c>
      <c r="V9" s="4"/>
      <c r="W9" s="4">
        <v>78468113131.649994</v>
      </c>
      <c r="Y9" s="5">
        <v>4.9700000000000001E-2</v>
      </c>
    </row>
    <row r="10" spans="1:25" ht="24.75" x14ac:dyDescent="0.6">
      <c r="A10" s="6" t="s">
        <v>16</v>
      </c>
      <c r="C10" s="4">
        <v>11000000</v>
      </c>
      <c r="D10" s="4"/>
      <c r="E10" s="4">
        <v>51193448805</v>
      </c>
      <c r="F10" s="4"/>
      <c r="G10" s="4">
        <v>34804672650</v>
      </c>
      <c r="H10" s="4"/>
      <c r="I10" s="4">
        <v>5000000</v>
      </c>
      <c r="J10" s="4"/>
      <c r="K10" s="4">
        <v>15314198340</v>
      </c>
      <c r="L10" s="4"/>
      <c r="M10" s="4">
        <v>0</v>
      </c>
      <c r="N10" s="4"/>
      <c r="O10" s="4">
        <v>0</v>
      </c>
      <c r="P10" s="4"/>
      <c r="Q10" s="4">
        <v>16000000</v>
      </c>
      <c r="R10" s="4"/>
      <c r="S10" s="4">
        <v>3116</v>
      </c>
      <c r="T10" s="4"/>
      <c r="U10" s="4">
        <v>66507647145</v>
      </c>
      <c r="V10" s="4"/>
      <c r="W10" s="4">
        <v>49559356800</v>
      </c>
      <c r="Y10" s="5">
        <v>3.1399999999999997E-2</v>
      </c>
    </row>
    <row r="11" spans="1:25" ht="24.75" x14ac:dyDescent="0.6">
      <c r="A11" s="6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5">
        <v>0</v>
      </c>
    </row>
    <row r="12" spans="1:25" ht="24.75" x14ac:dyDescent="0.6">
      <c r="A12" s="6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5">
        <v>0</v>
      </c>
    </row>
    <row r="13" spans="1:25" ht="24.75" x14ac:dyDescent="0.6">
      <c r="A13" s="6" t="s">
        <v>19</v>
      </c>
      <c r="C13" s="4">
        <v>13040469</v>
      </c>
      <c r="D13" s="4"/>
      <c r="E13" s="4">
        <v>18872385316</v>
      </c>
      <c r="F13" s="4"/>
      <c r="G13" s="4">
        <v>19859129416.877399</v>
      </c>
      <c r="H13" s="4"/>
      <c r="I13" s="4">
        <v>0</v>
      </c>
      <c r="J13" s="4"/>
      <c r="K13" s="4">
        <v>0</v>
      </c>
      <c r="L13" s="4"/>
      <c r="M13" s="4">
        <v>-6303477</v>
      </c>
      <c r="N13" s="4"/>
      <c r="O13" s="4">
        <v>9955903355</v>
      </c>
      <c r="P13" s="4"/>
      <c r="Q13" s="4">
        <v>6736992</v>
      </c>
      <c r="R13" s="4"/>
      <c r="S13" s="4">
        <v>1622</v>
      </c>
      <c r="T13" s="4"/>
      <c r="U13" s="4">
        <v>9749887747</v>
      </c>
      <c r="V13" s="4"/>
      <c r="W13" s="4">
        <v>10862382987.9072</v>
      </c>
      <c r="Y13" s="5">
        <v>6.8999999999999999E-3</v>
      </c>
    </row>
    <row r="14" spans="1:25" ht="24.75" x14ac:dyDescent="0.6">
      <c r="A14" s="6" t="s">
        <v>20</v>
      </c>
      <c r="C14" s="4">
        <v>9231846</v>
      </c>
      <c r="D14" s="4"/>
      <c r="E14" s="4">
        <v>88198300567</v>
      </c>
      <c r="F14" s="4"/>
      <c r="G14" s="4">
        <v>63687800623.122002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9231846</v>
      </c>
      <c r="R14" s="4"/>
      <c r="S14" s="4">
        <v>7260</v>
      </c>
      <c r="T14" s="4"/>
      <c r="U14" s="4">
        <v>88198300567</v>
      </c>
      <c r="V14" s="4"/>
      <c r="W14" s="4">
        <v>66624413908.337997</v>
      </c>
      <c r="Y14" s="5">
        <v>4.2200000000000001E-2</v>
      </c>
    </row>
    <row r="15" spans="1:25" ht="24.75" x14ac:dyDescent="0.6">
      <c r="A15" s="6" t="s">
        <v>21</v>
      </c>
      <c r="C15" s="4">
        <v>5459666</v>
      </c>
      <c r="D15" s="4"/>
      <c r="E15" s="4">
        <v>59033962530</v>
      </c>
      <c r="F15" s="4"/>
      <c r="G15" s="4">
        <v>75275000293.850998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5459666</v>
      </c>
      <c r="R15" s="4"/>
      <c r="S15" s="4">
        <v>14140</v>
      </c>
      <c r="T15" s="4"/>
      <c r="U15" s="4">
        <v>59033962530</v>
      </c>
      <c r="V15" s="4"/>
      <c r="W15" s="4">
        <v>76740339160.421997</v>
      </c>
      <c r="Y15" s="5">
        <v>4.87E-2</v>
      </c>
    </row>
    <row r="16" spans="1:25" ht="24.75" x14ac:dyDescent="0.6">
      <c r="A16" s="6" t="s">
        <v>22</v>
      </c>
      <c r="C16" s="4">
        <v>3574650</v>
      </c>
      <c r="D16" s="4"/>
      <c r="E16" s="4">
        <v>18644299984</v>
      </c>
      <c r="F16" s="4"/>
      <c r="G16" s="4">
        <v>16338445067.834999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3574650</v>
      </c>
      <c r="R16" s="4"/>
      <c r="S16" s="4">
        <v>4829</v>
      </c>
      <c r="T16" s="4"/>
      <c r="U16" s="4">
        <v>18644299984</v>
      </c>
      <c r="V16" s="4"/>
      <c r="W16" s="4">
        <v>17159276040.1425</v>
      </c>
      <c r="Y16" s="5">
        <v>1.09E-2</v>
      </c>
    </row>
    <row r="17" spans="1:25" ht="24.75" x14ac:dyDescent="0.6">
      <c r="A17" s="6" t="s">
        <v>23</v>
      </c>
      <c r="C17" s="4">
        <v>491631</v>
      </c>
      <c r="D17" s="4"/>
      <c r="E17" s="4">
        <v>58066293550</v>
      </c>
      <c r="F17" s="4"/>
      <c r="G17" s="4">
        <v>56328229995.093002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491631</v>
      </c>
      <c r="R17" s="4"/>
      <c r="S17" s="4">
        <v>105400</v>
      </c>
      <c r="T17" s="4"/>
      <c r="U17" s="4">
        <v>58066293550</v>
      </c>
      <c r="V17" s="4"/>
      <c r="W17" s="4">
        <v>51509590850.970001</v>
      </c>
      <c r="Y17" s="5">
        <v>3.27E-2</v>
      </c>
    </row>
    <row r="18" spans="1:25" ht="24.75" x14ac:dyDescent="0.6">
      <c r="A18" s="6" t="s">
        <v>24</v>
      </c>
      <c r="C18" s="4">
        <v>2635520</v>
      </c>
      <c r="D18" s="4"/>
      <c r="E18" s="4">
        <v>11773894601</v>
      </c>
      <c r="F18" s="4"/>
      <c r="G18" s="4">
        <v>13067755216.128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2635520</v>
      </c>
      <c r="R18" s="4"/>
      <c r="S18" s="4">
        <v>5860</v>
      </c>
      <c r="T18" s="4"/>
      <c r="U18" s="4">
        <v>11773894601</v>
      </c>
      <c r="V18" s="4"/>
      <c r="W18" s="4">
        <v>15352254524.16</v>
      </c>
      <c r="Y18" s="5">
        <v>9.7000000000000003E-3</v>
      </c>
    </row>
    <row r="19" spans="1:25" ht="24.75" x14ac:dyDescent="0.6">
      <c r="A19" s="6" t="s">
        <v>25</v>
      </c>
      <c r="C19" s="4">
        <v>1006920</v>
      </c>
      <c r="D19" s="4"/>
      <c r="E19" s="4">
        <v>3586664486</v>
      </c>
      <c r="F19" s="4"/>
      <c r="G19" s="4">
        <v>4723383129.8940001</v>
      </c>
      <c r="H19" s="4"/>
      <c r="I19" s="4">
        <v>0</v>
      </c>
      <c r="J19" s="4"/>
      <c r="K19" s="4">
        <v>0</v>
      </c>
      <c r="L19" s="4"/>
      <c r="M19" s="4">
        <v>-425550</v>
      </c>
      <c r="N19" s="4"/>
      <c r="O19" s="4">
        <v>2032865919</v>
      </c>
      <c r="P19" s="4"/>
      <c r="Q19" s="4">
        <v>581370</v>
      </c>
      <c r="R19" s="4"/>
      <c r="S19" s="4">
        <v>4640</v>
      </c>
      <c r="T19" s="4"/>
      <c r="U19" s="4">
        <v>2070848855</v>
      </c>
      <c r="V19" s="4"/>
      <c r="W19" s="4">
        <v>2681506337.04</v>
      </c>
      <c r="Y19" s="5">
        <v>1.6999999999999999E-3</v>
      </c>
    </row>
    <row r="20" spans="1:25" ht="24.75" x14ac:dyDescent="0.6">
      <c r="A20" s="6" t="s">
        <v>26</v>
      </c>
      <c r="C20" s="4">
        <v>2500000</v>
      </c>
      <c r="D20" s="4"/>
      <c r="E20" s="4">
        <v>11820300562</v>
      </c>
      <c r="F20" s="4"/>
      <c r="G20" s="4">
        <v>12425625000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2500000</v>
      </c>
      <c r="R20" s="4"/>
      <c r="S20" s="4">
        <v>4988</v>
      </c>
      <c r="T20" s="4"/>
      <c r="U20" s="4">
        <v>11820300562</v>
      </c>
      <c r="V20" s="4"/>
      <c r="W20" s="4">
        <v>12395803500</v>
      </c>
      <c r="Y20" s="5">
        <v>7.9000000000000008E-3</v>
      </c>
    </row>
    <row r="21" spans="1:25" ht="24.75" x14ac:dyDescent="0.6">
      <c r="A21" s="6" t="s">
        <v>27</v>
      </c>
      <c r="C21" s="4">
        <v>797896</v>
      </c>
      <c r="D21" s="4"/>
      <c r="E21" s="4">
        <v>26645542783</v>
      </c>
      <c r="F21" s="4"/>
      <c r="G21" s="4">
        <v>27998142713.639999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797896</v>
      </c>
      <c r="R21" s="4"/>
      <c r="S21" s="4">
        <v>35950</v>
      </c>
      <c r="T21" s="4"/>
      <c r="U21" s="4">
        <v>26645542783</v>
      </c>
      <c r="V21" s="4"/>
      <c r="W21" s="4">
        <v>28513689250.860001</v>
      </c>
      <c r="Y21" s="5">
        <v>1.8100000000000002E-2</v>
      </c>
    </row>
    <row r="22" spans="1:25" ht="24.75" x14ac:dyDescent="0.6">
      <c r="A22" s="6" t="s">
        <v>28</v>
      </c>
      <c r="C22" s="4">
        <v>2500000</v>
      </c>
      <c r="D22" s="4"/>
      <c r="E22" s="4">
        <v>15122863506</v>
      </c>
      <c r="F22" s="4"/>
      <c r="G22" s="4">
        <v>16203015000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2500000</v>
      </c>
      <c r="R22" s="4"/>
      <c r="S22" s="4">
        <v>5890</v>
      </c>
      <c r="T22" s="4"/>
      <c r="U22" s="4">
        <v>15122863506</v>
      </c>
      <c r="V22" s="4"/>
      <c r="W22" s="4">
        <v>14637386250</v>
      </c>
      <c r="Y22" s="5">
        <v>9.2999999999999992E-3</v>
      </c>
    </row>
    <row r="23" spans="1:25" ht="24.75" x14ac:dyDescent="0.6">
      <c r="A23" s="6" t="s">
        <v>29</v>
      </c>
      <c r="C23" s="4">
        <v>5800000</v>
      </c>
      <c r="D23" s="4"/>
      <c r="E23" s="4">
        <v>33378931916</v>
      </c>
      <c r="F23" s="4"/>
      <c r="G23" s="4">
        <v>25904346570</v>
      </c>
      <c r="H23" s="4"/>
      <c r="I23" s="4">
        <v>0</v>
      </c>
      <c r="J23" s="4"/>
      <c r="K23" s="4">
        <v>0</v>
      </c>
      <c r="L23" s="4"/>
      <c r="M23" s="4">
        <v>-5800000</v>
      </c>
      <c r="N23" s="4"/>
      <c r="O23" s="4">
        <v>25282905477</v>
      </c>
      <c r="P23" s="4"/>
      <c r="Q23" s="4">
        <v>0</v>
      </c>
      <c r="R23" s="4"/>
      <c r="S23" s="4">
        <v>0</v>
      </c>
      <c r="T23" s="4"/>
      <c r="U23" s="4">
        <v>0</v>
      </c>
      <c r="V23" s="4"/>
      <c r="W23" s="4">
        <v>0</v>
      </c>
      <c r="Y23" s="5">
        <v>0</v>
      </c>
    </row>
    <row r="24" spans="1:25" ht="24.75" x14ac:dyDescent="0.6">
      <c r="A24" s="6" t="s">
        <v>30</v>
      </c>
      <c r="C24" s="4">
        <v>604152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0</v>
      </c>
      <c r="L24" s="4"/>
      <c r="M24" s="4">
        <v>-604152</v>
      </c>
      <c r="N24" s="4"/>
      <c r="O24" s="4">
        <v>1993364053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5">
        <v>0</v>
      </c>
    </row>
    <row r="25" spans="1:25" ht="24.75" x14ac:dyDescent="0.6">
      <c r="A25" s="6" t="s">
        <v>31</v>
      </c>
      <c r="C25" s="4">
        <v>981595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0</v>
      </c>
      <c r="L25" s="4"/>
      <c r="M25" s="4">
        <v>-981595</v>
      </c>
      <c r="N25" s="4"/>
      <c r="O25" s="4">
        <v>8139741798</v>
      </c>
      <c r="P25" s="4"/>
      <c r="Q25" s="4">
        <v>0</v>
      </c>
      <c r="R25" s="4"/>
      <c r="S25" s="4">
        <v>0</v>
      </c>
      <c r="T25" s="4"/>
      <c r="U25" s="4">
        <v>0</v>
      </c>
      <c r="V25" s="4"/>
      <c r="W25" s="4">
        <v>0</v>
      </c>
      <c r="Y25" s="5">
        <v>0</v>
      </c>
    </row>
    <row r="26" spans="1:25" ht="24.75" x14ac:dyDescent="0.6">
      <c r="A26" s="6" t="s">
        <v>32</v>
      </c>
      <c r="C26" s="4">
        <v>700000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0</v>
      </c>
      <c r="L26" s="4"/>
      <c r="M26" s="4">
        <v>-700000</v>
      </c>
      <c r="N26" s="4"/>
      <c r="O26" s="4">
        <v>1713698319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Y26" s="5">
        <v>0</v>
      </c>
    </row>
    <row r="27" spans="1:25" ht="24.75" x14ac:dyDescent="0.6">
      <c r="A27" s="6" t="s">
        <v>33</v>
      </c>
      <c r="C27" s="4">
        <v>2700000</v>
      </c>
      <c r="D27" s="4"/>
      <c r="E27" s="4">
        <v>60916846886</v>
      </c>
      <c r="F27" s="4"/>
      <c r="G27" s="4">
        <v>50726371500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2700000</v>
      </c>
      <c r="R27" s="4"/>
      <c r="S27" s="4">
        <v>17080</v>
      </c>
      <c r="T27" s="4"/>
      <c r="U27" s="4">
        <v>60916846886</v>
      </c>
      <c r="V27" s="4"/>
      <c r="W27" s="4">
        <v>45841609800</v>
      </c>
      <c r="Y27" s="5">
        <v>2.9100000000000001E-2</v>
      </c>
    </row>
    <row r="28" spans="1:25" ht="24.75" x14ac:dyDescent="0.6">
      <c r="A28" s="6" t="s">
        <v>34</v>
      </c>
      <c r="C28" s="4">
        <v>500000</v>
      </c>
      <c r="D28" s="4"/>
      <c r="E28" s="4">
        <v>10425350975</v>
      </c>
      <c r="F28" s="4"/>
      <c r="G28" s="4">
        <v>11391813000</v>
      </c>
      <c r="H28" s="4"/>
      <c r="I28" s="4">
        <v>0</v>
      </c>
      <c r="J28" s="4"/>
      <c r="K28" s="4">
        <v>0</v>
      </c>
      <c r="L28" s="4"/>
      <c r="M28" s="4">
        <v>-290267</v>
      </c>
      <c r="N28" s="4"/>
      <c r="O28" s="4">
        <v>6596438512</v>
      </c>
      <c r="P28" s="4"/>
      <c r="Q28" s="4">
        <v>209733</v>
      </c>
      <c r="R28" s="4"/>
      <c r="S28" s="4">
        <v>22160</v>
      </c>
      <c r="T28" s="4"/>
      <c r="U28" s="4">
        <v>4373080272</v>
      </c>
      <c r="V28" s="4"/>
      <c r="W28" s="4">
        <v>4620029564.4840002</v>
      </c>
      <c r="Y28" s="5">
        <v>2.8999999999999998E-3</v>
      </c>
    </row>
    <row r="29" spans="1:25" ht="24.75" x14ac:dyDescent="0.6">
      <c r="A29" s="6" t="s">
        <v>35</v>
      </c>
      <c r="C29" s="4">
        <v>4000000</v>
      </c>
      <c r="D29" s="4"/>
      <c r="E29" s="4">
        <v>46849387363</v>
      </c>
      <c r="F29" s="4"/>
      <c r="G29" s="4">
        <v>40119858000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4000000</v>
      </c>
      <c r="R29" s="4"/>
      <c r="S29" s="4">
        <v>9720</v>
      </c>
      <c r="T29" s="4"/>
      <c r="U29" s="4">
        <v>46849387363</v>
      </c>
      <c r="V29" s="4"/>
      <c r="W29" s="4">
        <v>38648664000</v>
      </c>
      <c r="Y29" s="5">
        <v>2.4500000000000001E-2</v>
      </c>
    </row>
    <row r="30" spans="1:25" ht="24.75" x14ac:dyDescent="0.6">
      <c r="A30" s="6" t="s">
        <v>36</v>
      </c>
      <c r="C30" s="4">
        <v>7000000</v>
      </c>
      <c r="D30" s="4"/>
      <c r="E30" s="4">
        <v>75389896730</v>
      </c>
      <c r="F30" s="4"/>
      <c r="G30" s="4">
        <v>56849719500</v>
      </c>
      <c r="H30" s="4"/>
      <c r="I30" s="4">
        <v>0</v>
      </c>
      <c r="J30" s="4"/>
      <c r="K30" s="4">
        <v>0</v>
      </c>
      <c r="L30" s="4"/>
      <c r="M30" s="4">
        <v>-1273725</v>
      </c>
      <c r="N30" s="4"/>
      <c r="O30" s="4">
        <v>10110153268</v>
      </c>
      <c r="P30" s="4"/>
      <c r="Q30" s="4">
        <v>5726275</v>
      </c>
      <c r="R30" s="4"/>
      <c r="S30" s="4">
        <v>7920</v>
      </c>
      <c r="T30" s="4"/>
      <c r="U30" s="4">
        <v>61671897274</v>
      </c>
      <c r="V30" s="4"/>
      <c r="W30" s="4">
        <v>45082253016.900002</v>
      </c>
      <c r="Y30" s="5">
        <v>2.86E-2</v>
      </c>
    </row>
    <row r="31" spans="1:25" ht="24.75" x14ac:dyDescent="0.6">
      <c r="A31" s="6" t="s">
        <v>37</v>
      </c>
      <c r="C31" s="4">
        <v>5031835</v>
      </c>
      <c r="D31" s="4"/>
      <c r="E31" s="4">
        <v>48811418290</v>
      </c>
      <c r="F31" s="4"/>
      <c r="G31" s="4">
        <v>47718083849.894997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5031835</v>
      </c>
      <c r="R31" s="4"/>
      <c r="S31" s="4">
        <v>8450</v>
      </c>
      <c r="T31" s="4"/>
      <c r="U31" s="4">
        <v>48811418290</v>
      </c>
      <c r="V31" s="4"/>
      <c r="W31" s="4">
        <v>42266017665.787498</v>
      </c>
      <c r="Y31" s="5">
        <v>2.6800000000000001E-2</v>
      </c>
    </row>
    <row r="32" spans="1:25" ht="24.75" x14ac:dyDescent="0.6">
      <c r="A32" s="6" t="s">
        <v>38</v>
      </c>
      <c r="C32" s="4">
        <v>6300000</v>
      </c>
      <c r="D32" s="4"/>
      <c r="E32" s="4">
        <v>36506840532</v>
      </c>
      <c r="F32" s="4"/>
      <c r="G32" s="4">
        <v>27536278455</v>
      </c>
      <c r="H32" s="4"/>
      <c r="I32" s="4">
        <v>0</v>
      </c>
      <c r="J32" s="4"/>
      <c r="K32" s="4">
        <v>0</v>
      </c>
      <c r="L32" s="4"/>
      <c r="M32" s="4">
        <v>-3500000</v>
      </c>
      <c r="N32" s="4"/>
      <c r="O32" s="4">
        <v>15263972994</v>
      </c>
      <c r="P32" s="4"/>
      <c r="Q32" s="4">
        <v>2800000</v>
      </c>
      <c r="R32" s="4"/>
      <c r="S32" s="4">
        <v>4225</v>
      </c>
      <c r="T32" s="4"/>
      <c r="U32" s="4">
        <v>16225262455</v>
      </c>
      <c r="V32" s="4"/>
      <c r="W32" s="4">
        <v>11759611500</v>
      </c>
      <c r="Y32" s="5">
        <v>7.4999999999999997E-3</v>
      </c>
    </row>
    <row r="33" spans="1:25" ht="24.75" x14ac:dyDescent="0.6">
      <c r="A33" s="6" t="s">
        <v>39</v>
      </c>
      <c r="C33" s="4">
        <v>6976281</v>
      </c>
      <c r="D33" s="4"/>
      <c r="E33" s="4">
        <v>75932186680</v>
      </c>
      <c r="F33" s="4"/>
      <c r="G33" s="4">
        <v>75450320753.184006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6976281</v>
      </c>
      <c r="R33" s="4"/>
      <c r="S33" s="4">
        <v>10880</v>
      </c>
      <c r="T33" s="4"/>
      <c r="U33" s="4">
        <v>75932186680</v>
      </c>
      <c r="V33" s="4"/>
      <c r="W33" s="4">
        <v>75450320753.184006</v>
      </c>
      <c r="Y33" s="5">
        <v>4.7800000000000002E-2</v>
      </c>
    </row>
    <row r="34" spans="1:25" ht="24.75" x14ac:dyDescent="0.6">
      <c r="A34" s="6" t="s">
        <v>40</v>
      </c>
      <c r="C34" s="4">
        <v>6700000</v>
      </c>
      <c r="D34" s="4"/>
      <c r="E34" s="4">
        <v>99387712396</v>
      </c>
      <c r="F34" s="4"/>
      <c r="G34" s="4">
        <v>90111626550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6700000</v>
      </c>
      <c r="R34" s="4"/>
      <c r="S34" s="4">
        <v>13630</v>
      </c>
      <c r="T34" s="4"/>
      <c r="U34" s="4">
        <v>99387712396</v>
      </c>
      <c r="V34" s="4"/>
      <c r="W34" s="4">
        <v>90777640050</v>
      </c>
      <c r="Y34" s="5">
        <v>5.7599999999999998E-2</v>
      </c>
    </row>
    <row r="35" spans="1:25" ht="24.75" x14ac:dyDescent="0.6">
      <c r="A35" s="6" t="s">
        <v>41</v>
      </c>
      <c r="C35" s="4">
        <v>2727405</v>
      </c>
      <c r="D35" s="4"/>
      <c r="E35" s="4">
        <v>64706137826</v>
      </c>
      <c r="F35" s="4"/>
      <c r="G35" s="4">
        <v>62031728392.919998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2727405</v>
      </c>
      <c r="R35" s="4"/>
      <c r="S35" s="4">
        <v>19360</v>
      </c>
      <c r="T35" s="4"/>
      <c r="U35" s="4">
        <v>64706137826</v>
      </c>
      <c r="V35" s="4"/>
      <c r="W35" s="4">
        <v>52488385563.239998</v>
      </c>
      <c r="Y35" s="5">
        <v>3.3300000000000003E-2</v>
      </c>
    </row>
    <row r="36" spans="1:25" ht="24.75" x14ac:dyDescent="0.6">
      <c r="A36" s="6" t="s">
        <v>42</v>
      </c>
      <c r="C36" s="4">
        <v>551724</v>
      </c>
      <c r="D36" s="4"/>
      <c r="E36" s="4">
        <v>8766657517</v>
      </c>
      <c r="F36" s="4"/>
      <c r="G36" s="4">
        <v>4634328496.5900002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551724</v>
      </c>
      <c r="R36" s="4"/>
      <c r="S36" s="4">
        <v>8080</v>
      </c>
      <c r="T36" s="4"/>
      <c r="U36" s="4">
        <v>8766657517</v>
      </c>
      <c r="V36" s="4"/>
      <c r="W36" s="4">
        <v>4431405236.9759998</v>
      </c>
      <c r="Y36" s="5">
        <v>2.8E-3</v>
      </c>
    </row>
    <row r="37" spans="1:25" ht="24.75" x14ac:dyDescent="0.6">
      <c r="A37" s="6" t="s">
        <v>43</v>
      </c>
      <c r="C37" s="4">
        <v>9233449</v>
      </c>
      <c r="D37" s="4"/>
      <c r="E37" s="4">
        <v>79710409017</v>
      </c>
      <c r="F37" s="4"/>
      <c r="G37" s="4">
        <v>63790644350.227501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9233449</v>
      </c>
      <c r="R37" s="4"/>
      <c r="S37" s="4">
        <v>6460</v>
      </c>
      <c r="T37" s="4"/>
      <c r="U37" s="4">
        <v>79710409017</v>
      </c>
      <c r="V37" s="4"/>
      <c r="W37" s="4">
        <v>59293174460.787003</v>
      </c>
      <c r="Y37" s="5">
        <v>3.7600000000000001E-2</v>
      </c>
    </row>
    <row r="38" spans="1:25" ht="24.75" x14ac:dyDescent="0.6">
      <c r="A38" s="6" t="s">
        <v>44</v>
      </c>
      <c r="C38" s="4">
        <v>2200000</v>
      </c>
      <c r="D38" s="4"/>
      <c r="E38" s="4">
        <v>76143833064</v>
      </c>
      <c r="F38" s="4"/>
      <c r="G38" s="4">
        <v>58390497000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2200000</v>
      </c>
      <c r="R38" s="4"/>
      <c r="S38" s="4">
        <v>25350</v>
      </c>
      <c r="T38" s="4"/>
      <c r="U38" s="4">
        <v>76143833064</v>
      </c>
      <c r="V38" s="4"/>
      <c r="W38" s="4">
        <v>55438168500</v>
      </c>
      <c r="Y38" s="5">
        <v>3.5099999999999999E-2</v>
      </c>
    </row>
    <row r="39" spans="1:25" ht="24.75" x14ac:dyDescent="0.6">
      <c r="A39" s="6" t="s">
        <v>45</v>
      </c>
      <c r="C39" s="4">
        <v>450000</v>
      </c>
      <c r="D39" s="4"/>
      <c r="E39" s="4">
        <v>33354268551</v>
      </c>
      <c r="F39" s="4"/>
      <c r="G39" s="4">
        <v>38000046375</v>
      </c>
      <c r="H39" s="4"/>
      <c r="I39" s="4">
        <v>0</v>
      </c>
      <c r="J39" s="4"/>
      <c r="K39" s="4">
        <v>0</v>
      </c>
      <c r="L39" s="4"/>
      <c r="M39" s="4">
        <v>-450000</v>
      </c>
      <c r="N39" s="4"/>
      <c r="O39" s="4">
        <v>39882515931</v>
      </c>
      <c r="P39" s="4"/>
      <c r="Q39" s="4">
        <v>0</v>
      </c>
      <c r="R39" s="4"/>
      <c r="S39" s="4">
        <v>0</v>
      </c>
      <c r="T39" s="4"/>
      <c r="U39" s="4">
        <v>0</v>
      </c>
      <c r="V39" s="4"/>
      <c r="W39" s="4">
        <v>0</v>
      </c>
      <c r="Y39" s="5">
        <v>0</v>
      </c>
    </row>
    <row r="40" spans="1:25" ht="24.75" x14ac:dyDescent="0.6">
      <c r="A40" s="6" t="s">
        <v>46</v>
      </c>
      <c r="C40" s="4">
        <v>29081911</v>
      </c>
      <c r="D40" s="4"/>
      <c r="E40" s="4">
        <v>173002299984</v>
      </c>
      <c r="F40" s="4"/>
      <c r="G40" s="4">
        <v>145122545620.341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29081911</v>
      </c>
      <c r="R40" s="4"/>
      <c r="S40" s="4">
        <v>4884</v>
      </c>
      <c r="T40" s="4"/>
      <c r="U40" s="4">
        <v>173002299984</v>
      </c>
      <c r="V40" s="4"/>
      <c r="W40" s="4">
        <v>141190938806.72198</v>
      </c>
      <c r="Y40" s="5">
        <v>8.9499999999999996E-2</v>
      </c>
    </row>
    <row r="41" spans="1:25" ht="24.75" x14ac:dyDescent="0.6">
      <c r="A41" s="6" t="s">
        <v>47</v>
      </c>
      <c r="C41" s="4">
        <v>1500000</v>
      </c>
      <c r="D41" s="4"/>
      <c r="E41" s="4">
        <v>26826095158</v>
      </c>
      <c r="F41" s="4"/>
      <c r="G41" s="4">
        <v>22038088500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1500000</v>
      </c>
      <c r="R41" s="4"/>
      <c r="S41" s="4">
        <v>14430</v>
      </c>
      <c r="T41" s="4"/>
      <c r="U41" s="4">
        <v>26826095158</v>
      </c>
      <c r="V41" s="4"/>
      <c r="W41" s="4">
        <v>21516212250</v>
      </c>
      <c r="Y41" s="5">
        <v>1.3599999999999999E-2</v>
      </c>
    </row>
    <row r="42" spans="1:25" ht="24.75" x14ac:dyDescent="0.6">
      <c r="A42" s="6" t="s">
        <v>48</v>
      </c>
      <c r="C42" s="4">
        <v>45631190</v>
      </c>
      <c r="D42" s="4"/>
      <c r="E42" s="4">
        <v>119075241132</v>
      </c>
      <c r="F42" s="4"/>
      <c r="G42" s="4">
        <v>69627115583.932495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45631190</v>
      </c>
      <c r="R42" s="4"/>
      <c r="S42" s="4">
        <v>1411</v>
      </c>
      <c r="T42" s="4"/>
      <c r="U42" s="4">
        <v>119075241132</v>
      </c>
      <c r="V42" s="4"/>
      <c r="W42" s="4">
        <v>64002514715.914497</v>
      </c>
      <c r="Y42" s="5">
        <v>4.0599999999999997E-2</v>
      </c>
    </row>
    <row r="43" spans="1:25" ht="24.75" x14ac:dyDescent="0.6">
      <c r="A43" s="6" t="s">
        <v>49</v>
      </c>
      <c r="C43" s="4">
        <v>3140135</v>
      </c>
      <c r="D43" s="4"/>
      <c r="E43" s="4">
        <v>103433558531</v>
      </c>
      <c r="F43" s="4"/>
      <c r="G43" s="4">
        <v>97826280506.145004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3140135</v>
      </c>
      <c r="R43" s="4"/>
      <c r="S43" s="4">
        <v>30860</v>
      </c>
      <c r="T43" s="4"/>
      <c r="U43" s="4">
        <v>103433558531</v>
      </c>
      <c r="V43" s="4"/>
      <c r="W43" s="4">
        <v>96327983931.705002</v>
      </c>
      <c r="Y43" s="5">
        <v>6.1100000000000002E-2</v>
      </c>
    </row>
    <row r="44" spans="1:25" ht="24.75" x14ac:dyDescent="0.6">
      <c r="A44" s="6" t="s">
        <v>50</v>
      </c>
      <c r="C44" s="4">
        <v>1100000</v>
      </c>
      <c r="D44" s="4"/>
      <c r="E44" s="4">
        <v>29794014313</v>
      </c>
      <c r="F44" s="4"/>
      <c r="G44" s="4">
        <v>15100613550</v>
      </c>
      <c r="H44" s="4"/>
      <c r="I44" s="4">
        <v>0</v>
      </c>
      <c r="J44" s="4"/>
      <c r="K44" s="4">
        <v>0</v>
      </c>
      <c r="L44" s="4"/>
      <c r="M44" s="4">
        <v>-1100000</v>
      </c>
      <c r="N44" s="4"/>
      <c r="O44" s="4">
        <v>13724940719</v>
      </c>
      <c r="P44" s="4"/>
      <c r="Q44" s="4">
        <v>0</v>
      </c>
      <c r="R44" s="4"/>
      <c r="S44" s="4">
        <v>0</v>
      </c>
      <c r="T44" s="4"/>
      <c r="U44" s="4">
        <v>0</v>
      </c>
      <c r="V44" s="4"/>
      <c r="W44" s="4">
        <v>0</v>
      </c>
      <c r="Y44" s="5">
        <v>0</v>
      </c>
    </row>
    <row r="45" spans="1:25" ht="24.75" x14ac:dyDescent="0.6">
      <c r="A45" s="6" t="s">
        <v>51</v>
      </c>
      <c r="C45" s="4">
        <v>1756700</v>
      </c>
      <c r="D45" s="4"/>
      <c r="E45" s="4">
        <v>27492463717</v>
      </c>
      <c r="F45" s="4"/>
      <c r="G45" s="4">
        <v>42084568003.5</v>
      </c>
      <c r="H45" s="4"/>
      <c r="I45" s="4">
        <v>0</v>
      </c>
      <c r="J45" s="4"/>
      <c r="K45" s="4">
        <v>0</v>
      </c>
      <c r="L45" s="4"/>
      <c r="M45" s="4">
        <v>-1756700</v>
      </c>
      <c r="N45" s="4"/>
      <c r="O45" s="4">
        <v>40835004214</v>
      </c>
      <c r="P45" s="4"/>
      <c r="Q45" s="4">
        <v>0</v>
      </c>
      <c r="R45" s="4"/>
      <c r="S45" s="4">
        <v>0</v>
      </c>
      <c r="T45" s="4"/>
      <c r="U45" s="4">
        <v>0</v>
      </c>
      <c r="V45" s="4"/>
      <c r="W45" s="4">
        <v>0</v>
      </c>
      <c r="Y45" s="5">
        <v>0</v>
      </c>
    </row>
    <row r="46" spans="1:25" ht="24.75" x14ac:dyDescent="0.6">
      <c r="A46" s="6" t="s">
        <v>52</v>
      </c>
      <c r="C46" s="4">
        <v>1</v>
      </c>
      <c r="D46" s="4"/>
      <c r="E46" s="4">
        <v>14635</v>
      </c>
      <c r="F46" s="4"/>
      <c r="G46" s="4">
        <v>10507.1085</v>
      </c>
      <c r="H46" s="4"/>
      <c r="I46" s="4">
        <v>0</v>
      </c>
      <c r="J46" s="4"/>
      <c r="K46" s="4">
        <v>0</v>
      </c>
      <c r="L46" s="4"/>
      <c r="M46" s="4">
        <v>-1</v>
      </c>
      <c r="N46" s="4"/>
      <c r="O46" s="4">
        <v>1</v>
      </c>
      <c r="P46" s="4"/>
      <c r="Q46" s="4">
        <v>0</v>
      </c>
      <c r="R46" s="4"/>
      <c r="S46" s="4">
        <v>0</v>
      </c>
      <c r="T46" s="4"/>
      <c r="U46" s="4">
        <v>0</v>
      </c>
      <c r="V46" s="4"/>
      <c r="W46" s="4">
        <v>0</v>
      </c>
      <c r="Y46" s="5">
        <v>0</v>
      </c>
    </row>
    <row r="47" spans="1:25" ht="24.75" x14ac:dyDescent="0.6">
      <c r="A47" s="6" t="s">
        <v>53</v>
      </c>
      <c r="C47" s="4">
        <v>4000000</v>
      </c>
      <c r="D47" s="4"/>
      <c r="E47" s="4">
        <v>27604977999</v>
      </c>
      <c r="F47" s="4"/>
      <c r="G47" s="4">
        <v>19960524000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4000000</v>
      </c>
      <c r="R47" s="4"/>
      <c r="S47" s="4">
        <v>4854</v>
      </c>
      <c r="T47" s="4"/>
      <c r="U47" s="4">
        <v>27604977999</v>
      </c>
      <c r="V47" s="4"/>
      <c r="W47" s="4">
        <v>19300474800</v>
      </c>
      <c r="Y47" s="5">
        <v>1.2200000000000001E-2</v>
      </c>
    </row>
    <row r="48" spans="1:25" ht="24.75" x14ac:dyDescent="0.6">
      <c r="A48" s="6" t="s">
        <v>54</v>
      </c>
      <c r="C48" s="4">
        <v>5790572</v>
      </c>
      <c r="D48" s="4"/>
      <c r="E48" s="4">
        <f>48213564040-31</f>
        <v>48213564009</v>
      </c>
      <c r="F48" s="4"/>
      <c r="G48" s="4">
        <f>23801548329.441-42</f>
        <v>23801548287.441002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5790572</v>
      </c>
      <c r="R48" s="4"/>
      <c r="S48" s="4">
        <v>4201</v>
      </c>
      <c r="T48" s="4"/>
      <c r="U48" s="4">
        <v>48213564040</v>
      </c>
      <c r="V48" s="4"/>
      <c r="W48" s="4">
        <v>24181452123.816601</v>
      </c>
      <c r="Y48" s="5">
        <v>1.5299999999999999E-2</v>
      </c>
    </row>
    <row r="49" spans="1:25" ht="24.75" x14ac:dyDescent="0.6">
      <c r="A49" s="6" t="s">
        <v>55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168121</v>
      </c>
      <c r="J49" s="4"/>
      <c r="K49" s="4">
        <v>5683410144</v>
      </c>
      <c r="L49" s="4"/>
      <c r="M49" s="4">
        <v>0</v>
      </c>
      <c r="N49" s="4"/>
      <c r="O49" s="4">
        <v>0</v>
      </c>
      <c r="P49" s="4"/>
      <c r="Q49" s="4">
        <v>168121</v>
      </c>
      <c r="R49" s="4"/>
      <c r="S49" s="4">
        <v>33060</v>
      </c>
      <c r="T49" s="4"/>
      <c r="U49" s="4">
        <v>5683410144</v>
      </c>
      <c r="V49" s="4"/>
      <c r="W49" s="4">
        <v>5525009682.4530001</v>
      </c>
      <c r="Y49" s="5">
        <v>3.5000000000000001E-3</v>
      </c>
    </row>
    <row r="50" spans="1:25" ht="24.75" x14ac:dyDescent="0.6">
      <c r="A50" s="6" t="s">
        <v>56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1000</v>
      </c>
      <c r="J50" s="4"/>
      <c r="K50" s="4">
        <v>18567214</v>
      </c>
      <c r="L50" s="4"/>
      <c r="M50" s="4">
        <v>0</v>
      </c>
      <c r="N50" s="4"/>
      <c r="O50" s="4">
        <v>0</v>
      </c>
      <c r="P50" s="4"/>
      <c r="Q50" s="4">
        <v>1000</v>
      </c>
      <c r="R50" s="4"/>
      <c r="S50" s="4">
        <v>18610</v>
      </c>
      <c r="T50" s="4"/>
      <c r="U50" s="4">
        <v>18567214</v>
      </c>
      <c r="V50" s="4"/>
      <c r="W50" s="4">
        <v>18499270.5</v>
      </c>
      <c r="Y50" s="5">
        <v>0</v>
      </c>
    </row>
    <row r="51" spans="1:25" ht="24.75" x14ac:dyDescent="0.6">
      <c r="A51" s="6" t="s">
        <v>57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500000</v>
      </c>
      <c r="J51" s="4"/>
      <c r="K51" s="4">
        <v>2324796069</v>
      </c>
      <c r="L51" s="4"/>
      <c r="M51" s="4">
        <v>0</v>
      </c>
      <c r="N51" s="4"/>
      <c r="O51" s="4">
        <v>0</v>
      </c>
      <c r="P51" s="4"/>
      <c r="Q51" s="4">
        <v>500000</v>
      </c>
      <c r="R51" s="4"/>
      <c r="S51" s="4">
        <v>4778</v>
      </c>
      <c r="T51" s="4"/>
      <c r="U51" s="4">
        <v>2324796069</v>
      </c>
      <c r="V51" s="4"/>
      <c r="W51" s="4">
        <v>2374785450</v>
      </c>
      <c r="Y51" s="5">
        <v>1.5E-3</v>
      </c>
    </row>
    <row r="52" spans="1:25" ht="24.75" x14ac:dyDescent="0.6">
      <c r="A52" s="6" t="s">
        <v>58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255959</v>
      </c>
      <c r="J52" s="4"/>
      <c r="K52" s="4">
        <v>29461846125</v>
      </c>
      <c r="L52" s="4"/>
      <c r="M52" s="4">
        <v>0</v>
      </c>
      <c r="N52" s="4"/>
      <c r="O52" s="4">
        <v>0</v>
      </c>
      <c r="P52" s="4"/>
      <c r="Q52" s="4">
        <v>255959</v>
      </c>
      <c r="R52" s="4"/>
      <c r="S52" s="4">
        <v>127310</v>
      </c>
      <c r="T52" s="4"/>
      <c r="U52" s="4">
        <v>29461846125</v>
      </c>
      <c r="V52" s="4"/>
      <c r="W52" s="4">
        <v>32392252755.274502</v>
      </c>
      <c r="Y52" s="5">
        <v>2.0500000000000001E-2</v>
      </c>
    </row>
    <row r="53" spans="1:25" ht="24.75" x14ac:dyDescent="0.6">
      <c r="A53" s="6" t="s">
        <v>59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11000000</v>
      </c>
      <c r="J53" s="4"/>
      <c r="K53" s="4">
        <v>79934110080</v>
      </c>
      <c r="L53" s="4"/>
      <c r="M53" s="4">
        <v>0</v>
      </c>
      <c r="N53" s="4"/>
      <c r="O53" s="4">
        <v>0</v>
      </c>
      <c r="P53" s="4"/>
      <c r="Q53" s="4">
        <v>11000000</v>
      </c>
      <c r="R53" s="4"/>
      <c r="S53" s="4">
        <v>7410</v>
      </c>
      <c r="T53" s="4"/>
      <c r="U53" s="4">
        <f>79934110080-31</f>
        <v>79934110049</v>
      </c>
      <c r="V53" s="4"/>
      <c r="W53" s="4">
        <f>81025015500-45</f>
        <v>81025015455</v>
      </c>
      <c r="Y53" s="5">
        <v>5.1400000000000001E-2</v>
      </c>
    </row>
    <row r="54" spans="1:25" ht="24.75" x14ac:dyDescent="0.6">
      <c r="A54" s="6"/>
      <c r="C54" s="4">
        <v>0</v>
      </c>
      <c r="D54" s="4"/>
      <c r="E54" s="4">
        <v>0</v>
      </c>
      <c r="F54" s="4"/>
      <c r="G54" s="4">
        <v>0</v>
      </c>
      <c r="H54" s="4"/>
      <c r="I54" s="4">
        <v>43000</v>
      </c>
      <c r="J54" s="4"/>
      <c r="K54" s="4">
        <v>40397220667</v>
      </c>
      <c r="L54" s="4"/>
      <c r="M54" s="4">
        <v>0</v>
      </c>
      <c r="N54" s="4"/>
      <c r="O54" s="4">
        <v>0</v>
      </c>
      <c r="P54" s="4"/>
      <c r="Q54" s="4">
        <v>0</v>
      </c>
      <c r="R54" s="4"/>
      <c r="S54" s="4">
        <v>0</v>
      </c>
      <c r="T54" s="4"/>
      <c r="U54" s="4">
        <v>0</v>
      </c>
      <c r="V54" s="4"/>
      <c r="W54" s="4">
        <v>0</v>
      </c>
      <c r="Y54" s="5">
        <v>0</v>
      </c>
    </row>
    <row r="55" spans="1:25" ht="25.5" thickBot="1" x14ac:dyDescent="0.65">
      <c r="C55" s="7">
        <f>SUM(C9:C54)</f>
        <v>232988738</v>
      </c>
      <c r="D55" s="4"/>
      <c r="E55" s="7">
        <f>SUM(E9:E54)</f>
        <v>1762533720313</v>
      </c>
      <c r="F55" s="4"/>
      <c r="G55" s="7">
        <f>SUM(G9:G54)</f>
        <v>1511635139747.0947</v>
      </c>
      <c r="H55" s="4"/>
      <c r="I55" s="7">
        <f>SUM(I9:I54)</f>
        <v>16968080</v>
      </c>
      <c r="J55" s="4"/>
      <c r="K55" s="7">
        <f>SUM(K9:K54)</f>
        <v>173134148639</v>
      </c>
      <c r="L55" s="4"/>
      <c r="M55" s="7">
        <f>SUM(M9:M54)</f>
        <v>-23185467</v>
      </c>
      <c r="N55" s="4"/>
      <c r="O55" s="7">
        <f>SUM(O9:O54)</f>
        <v>175531504560</v>
      </c>
      <c r="P55" s="4"/>
      <c r="Q55" s="7">
        <f>SUM(Q9:Q54)</f>
        <v>226728351</v>
      </c>
      <c r="R55" s="4"/>
      <c r="S55" s="7">
        <f>SUM(S9:S54)</f>
        <v>603037</v>
      </c>
      <c r="T55" s="4"/>
      <c r="U55" s="7">
        <f>SUM(U9:U54)</f>
        <v>1720560793717</v>
      </c>
      <c r="V55" s="4"/>
      <c r="W55" s="7">
        <f>SUM(W9:W54)</f>
        <v>1438536774195.9536</v>
      </c>
      <c r="Y55" s="8">
        <f>SUM(Y9:Y54)</f>
        <v>0.91199999999999992</v>
      </c>
    </row>
    <row r="56" spans="1:25" ht="25.5" thickTop="1" x14ac:dyDescent="0.6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Y56" s="6"/>
    </row>
    <row r="57" spans="1:25" ht="24.75" x14ac:dyDescent="0.6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Y57" s="6"/>
    </row>
    <row r="58" spans="1:25" ht="24.75" x14ac:dyDescent="0.6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Y58" s="6"/>
    </row>
    <row r="59" spans="1:25" ht="24.75" x14ac:dyDescent="0.6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Y59" s="6"/>
    </row>
    <row r="60" spans="1:25" ht="24.75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5" ht="24.75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5" x14ac:dyDescent="0.45">
      <c r="K62" s="1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view="pageBreakPreview" zoomScale="115" zoomScaleNormal="85" zoomScaleSheetLayoutView="115" workbookViewId="0">
      <selection activeCell="E8" sqref="E8"/>
    </sheetView>
  </sheetViews>
  <sheetFormatPr defaultRowHeight="18.75" x14ac:dyDescent="0.45"/>
  <cols>
    <col min="1" max="1" width="28.140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45">
      <c r="A2" s="10" t="s">
        <v>0</v>
      </c>
      <c r="B2" s="10"/>
      <c r="C2" s="10"/>
      <c r="D2" s="10"/>
      <c r="E2" s="10"/>
      <c r="F2" s="10"/>
      <c r="G2" s="10"/>
    </row>
    <row r="3" spans="1:9" ht="30" x14ac:dyDescent="0.45">
      <c r="A3" s="10" t="s">
        <v>94</v>
      </c>
      <c r="B3" s="10"/>
      <c r="C3" s="10"/>
      <c r="D3" s="10"/>
      <c r="E3" s="10"/>
      <c r="F3" s="10"/>
      <c r="G3" s="10"/>
    </row>
    <row r="4" spans="1:9" ht="30" x14ac:dyDescent="0.45">
      <c r="A4" s="10" t="s">
        <v>2</v>
      </c>
      <c r="B4" s="10"/>
      <c r="C4" s="10"/>
      <c r="D4" s="10"/>
      <c r="E4" s="10"/>
      <c r="F4" s="10"/>
      <c r="G4" s="10"/>
    </row>
    <row r="6" spans="1:9" ht="30" x14ac:dyDescent="0.45">
      <c r="A6" s="12" t="s">
        <v>98</v>
      </c>
      <c r="C6" s="12" t="s">
        <v>68</v>
      </c>
      <c r="E6" s="12" t="s">
        <v>180</v>
      </c>
      <c r="G6" s="12" t="s">
        <v>13</v>
      </c>
    </row>
    <row r="7" spans="1:9" ht="24.75" x14ac:dyDescent="0.6">
      <c r="A7" s="6" t="s">
        <v>187</v>
      </c>
      <c r="B7" s="6"/>
      <c r="C7" s="4">
        <v>-43038488784</v>
      </c>
      <c r="D7" s="6"/>
      <c r="E7" s="5">
        <v>1.0794999999999999</v>
      </c>
      <c r="F7" s="6"/>
      <c r="G7" s="5">
        <v>-2.7300000000000001E-2</v>
      </c>
      <c r="H7" s="6"/>
      <c r="I7" s="6"/>
    </row>
    <row r="8" spans="1:9" ht="24.75" x14ac:dyDescent="0.6">
      <c r="A8" s="6" t="s">
        <v>188</v>
      </c>
      <c r="B8" s="6"/>
      <c r="C8" s="4">
        <v>71071212</v>
      </c>
      <c r="D8" s="6"/>
      <c r="E8" s="5">
        <v>-1.8E-3</v>
      </c>
      <c r="F8" s="6"/>
      <c r="G8" s="5">
        <v>0</v>
      </c>
      <c r="H8" s="6"/>
      <c r="I8" s="6"/>
    </row>
    <row r="9" spans="1:9" ht="24.75" x14ac:dyDescent="0.6">
      <c r="A9" s="6" t="s">
        <v>189</v>
      </c>
      <c r="B9" s="6"/>
      <c r="C9" s="4">
        <v>-26924213</v>
      </c>
      <c r="D9" s="6"/>
      <c r="E9" s="5">
        <v>6.9999999999999999E-4</v>
      </c>
      <c r="F9" s="6"/>
      <c r="G9" s="5">
        <v>0</v>
      </c>
      <c r="H9" s="6"/>
      <c r="I9" s="6"/>
    </row>
    <row r="10" spans="1:9" ht="25.5" thickBot="1" x14ac:dyDescent="0.65">
      <c r="A10" s="6"/>
      <c r="B10" s="6"/>
      <c r="C10" s="7">
        <f>SUM(C7:C9)</f>
        <v>-42994341785</v>
      </c>
      <c r="D10" s="6"/>
      <c r="E10" s="8">
        <f>SUM(E7:E9)</f>
        <v>1.0783999999999998</v>
      </c>
      <c r="F10" s="6"/>
      <c r="G10" s="8">
        <f>SUM(G7:G9)</f>
        <v>-2.7300000000000001E-2</v>
      </c>
      <c r="H10" s="6"/>
      <c r="I10" s="6"/>
    </row>
    <row r="11" spans="1:9" ht="25.5" thickTop="1" x14ac:dyDescent="0.6">
      <c r="A11" s="6"/>
      <c r="B11" s="6"/>
      <c r="C11" s="4"/>
      <c r="D11" s="6"/>
      <c r="E11" s="6"/>
      <c r="F11" s="6"/>
      <c r="G11" s="6"/>
      <c r="H11" s="6"/>
      <c r="I11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="85" zoomScaleNormal="85" zoomScaleSheetLayoutView="85" workbookViewId="0">
      <selection activeCell="C16" sqref="C1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18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5" t="s">
        <v>63</v>
      </c>
      <c r="C6" s="16" t="s">
        <v>64</v>
      </c>
      <c r="D6" s="16" t="s">
        <v>64</v>
      </c>
      <c r="E6" s="16" t="s">
        <v>64</v>
      </c>
      <c r="F6" s="16" t="s">
        <v>64</v>
      </c>
      <c r="G6" s="16" t="s">
        <v>64</v>
      </c>
      <c r="H6" s="16" t="s">
        <v>64</v>
      </c>
      <c r="I6" s="16" t="s">
        <v>64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63</v>
      </c>
      <c r="C7" s="16" t="s">
        <v>65</v>
      </c>
      <c r="E7" s="16" t="s">
        <v>66</v>
      </c>
      <c r="G7" s="16" t="s">
        <v>67</v>
      </c>
      <c r="I7" s="16" t="s">
        <v>60</v>
      </c>
      <c r="K7" s="16" t="s">
        <v>68</v>
      </c>
      <c r="M7" s="16" t="s">
        <v>69</v>
      </c>
      <c r="O7" s="16" t="s">
        <v>70</v>
      </c>
      <c r="Q7" s="16" t="s">
        <v>68</v>
      </c>
      <c r="S7" s="16" t="s">
        <v>62</v>
      </c>
    </row>
    <row r="8" spans="1:19" ht="31.5" x14ac:dyDescent="0.75">
      <c r="A8" s="6" t="s">
        <v>71</v>
      </c>
      <c r="B8" s="6"/>
      <c r="C8" s="6" t="s">
        <v>72</v>
      </c>
      <c r="D8" s="6"/>
      <c r="E8" s="6" t="s">
        <v>73</v>
      </c>
      <c r="F8" s="6"/>
      <c r="G8" s="6" t="s">
        <v>74</v>
      </c>
      <c r="I8" s="4">
        <v>18</v>
      </c>
      <c r="J8" s="4"/>
      <c r="K8" s="4">
        <v>89113018459</v>
      </c>
      <c r="L8" s="4"/>
      <c r="M8" s="4">
        <v>206137255302</v>
      </c>
      <c r="N8" s="4"/>
      <c r="O8" s="4">
        <v>295211559678</v>
      </c>
      <c r="P8" s="4"/>
      <c r="Q8" s="4">
        <v>38714083</v>
      </c>
      <c r="S8" s="19">
        <v>0</v>
      </c>
    </row>
    <row r="9" spans="1:19" ht="31.5" x14ac:dyDescent="0.75">
      <c r="A9" s="6" t="s">
        <v>75</v>
      </c>
      <c r="B9" s="6"/>
      <c r="C9" s="6" t="s">
        <v>76</v>
      </c>
      <c r="D9" s="6"/>
      <c r="E9" s="6" t="s">
        <v>73</v>
      </c>
      <c r="F9" s="6"/>
      <c r="G9" s="6" t="s">
        <v>77</v>
      </c>
      <c r="I9" s="4">
        <v>18</v>
      </c>
      <c r="J9" s="4"/>
      <c r="K9" s="4">
        <v>13693958477</v>
      </c>
      <c r="L9" s="4"/>
      <c r="M9" s="4">
        <v>100015760189</v>
      </c>
      <c r="N9" s="4"/>
      <c r="O9" s="4">
        <v>88925019346</v>
      </c>
      <c r="P9" s="4"/>
      <c r="Q9" s="4">
        <v>24784699320</v>
      </c>
      <c r="S9" s="19">
        <v>1.5699999999999999E-2</v>
      </c>
    </row>
    <row r="10" spans="1:19" ht="31.5" x14ac:dyDescent="0.75">
      <c r="A10" s="6" t="s">
        <v>78</v>
      </c>
      <c r="B10" s="6"/>
      <c r="C10" s="6" t="s">
        <v>79</v>
      </c>
      <c r="D10" s="6"/>
      <c r="E10" s="6" t="s">
        <v>73</v>
      </c>
      <c r="F10" s="6"/>
      <c r="G10" s="6" t="s">
        <v>80</v>
      </c>
      <c r="I10" s="4">
        <v>18</v>
      </c>
      <c r="J10" s="4"/>
      <c r="K10" s="4">
        <v>2096711</v>
      </c>
      <c r="L10" s="4"/>
      <c r="M10" s="4">
        <v>14151</v>
      </c>
      <c r="N10" s="4"/>
      <c r="O10" s="4">
        <v>0</v>
      </c>
      <c r="P10" s="4"/>
      <c r="Q10" s="4">
        <v>2110862</v>
      </c>
      <c r="S10" s="19">
        <v>0</v>
      </c>
    </row>
    <row r="11" spans="1:19" ht="31.5" x14ac:dyDescent="0.75">
      <c r="A11" s="6" t="s">
        <v>81</v>
      </c>
      <c r="B11" s="6"/>
      <c r="C11" s="6" t="s">
        <v>82</v>
      </c>
      <c r="D11" s="6"/>
      <c r="E11" s="6" t="s">
        <v>73</v>
      </c>
      <c r="F11" s="6"/>
      <c r="G11" s="6" t="s">
        <v>83</v>
      </c>
      <c r="I11" s="4">
        <v>18</v>
      </c>
      <c r="J11" s="4"/>
      <c r="K11" s="4">
        <v>4318037</v>
      </c>
      <c r="L11" s="4"/>
      <c r="M11" s="4">
        <v>29142</v>
      </c>
      <c r="N11" s="4"/>
      <c r="O11" s="4">
        <v>0</v>
      </c>
      <c r="P11" s="4"/>
      <c r="Q11" s="4">
        <v>4347179</v>
      </c>
      <c r="S11" s="19">
        <v>0</v>
      </c>
    </row>
    <row r="12" spans="1:19" ht="31.5" x14ac:dyDescent="0.75">
      <c r="A12" s="6" t="s">
        <v>84</v>
      </c>
      <c r="B12" s="6"/>
      <c r="C12" s="6" t="s">
        <v>85</v>
      </c>
      <c r="D12" s="6"/>
      <c r="E12" s="6" t="s">
        <v>73</v>
      </c>
      <c r="F12" s="6"/>
      <c r="G12" s="6" t="s">
        <v>83</v>
      </c>
      <c r="I12" s="4">
        <v>18</v>
      </c>
      <c r="J12" s="4"/>
      <c r="K12" s="4">
        <v>831937094</v>
      </c>
      <c r="L12" s="4"/>
      <c r="M12" s="4">
        <v>10165876028</v>
      </c>
      <c r="N12" s="4"/>
      <c r="O12" s="4">
        <v>9750250000</v>
      </c>
      <c r="P12" s="4"/>
      <c r="Q12" s="4">
        <v>1247563122</v>
      </c>
      <c r="S12" s="19">
        <v>8.0000000000000004E-4</v>
      </c>
    </row>
    <row r="13" spans="1:19" ht="31.5" x14ac:dyDescent="0.75">
      <c r="A13" s="6" t="s">
        <v>75</v>
      </c>
      <c r="B13" s="6"/>
      <c r="C13" s="6" t="s">
        <v>86</v>
      </c>
      <c r="D13" s="6"/>
      <c r="E13" s="6" t="s">
        <v>73</v>
      </c>
      <c r="F13" s="6"/>
      <c r="G13" s="6" t="s">
        <v>87</v>
      </c>
      <c r="I13" s="4">
        <v>18</v>
      </c>
      <c r="J13" s="4"/>
      <c r="K13" s="4">
        <v>678</v>
      </c>
      <c r="L13" s="4"/>
      <c r="M13" s="4">
        <v>0</v>
      </c>
      <c r="N13" s="4"/>
      <c r="O13" s="4">
        <v>0</v>
      </c>
      <c r="P13" s="4"/>
      <c r="Q13" s="4">
        <v>678</v>
      </c>
      <c r="S13" s="19">
        <v>0</v>
      </c>
    </row>
    <row r="14" spans="1:19" ht="31.5" x14ac:dyDescent="0.75">
      <c r="A14" s="6" t="s">
        <v>88</v>
      </c>
      <c r="B14" s="6"/>
      <c r="C14" s="6" t="s">
        <v>89</v>
      </c>
      <c r="D14" s="6"/>
      <c r="E14" s="6" t="s">
        <v>90</v>
      </c>
      <c r="F14" s="6"/>
      <c r="G14" s="6" t="s">
        <v>91</v>
      </c>
      <c r="I14" s="4">
        <v>18</v>
      </c>
      <c r="J14" s="4"/>
      <c r="K14" s="4">
        <v>6288731</v>
      </c>
      <c r="L14" s="4"/>
      <c r="M14" s="4">
        <v>139922860</v>
      </c>
      <c r="N14" s="4"/>
      <c r="O14" s="4">
        <v>0</v>
      </c>
      <c r="P14" s="4"/>
      <c r="Q14" s="4">
        <v>146211591</v>
      </c>
      <c r="S14" s="19">
        <v>1E-4</v>
      </c>
    </row>
    <row r="15" spans="1:19" ht="31.5" x14ac:dyDescent="0.75">
      <c r="A15" s="6" t="s">
        <v>75</v>
      </c>
      <c r="B15" s="6"/>
      <c r="C15" s="6" t="s">
        <v>92</v>
      </c>
      <c r="D15" s="6"/>
      <c r="E15" s="6" t="s">
        <v>90</v>
      </c>
      <c r="F15" s="6"/>
      <c r="G15" s="6" t="s">
        <v>93</v>
      </c>
      <c r="I15" s="4">
        <v>18</v>
      </c>
      <c r="J15" s="4"/>
      <c r="K15" s="4">
        <v>50000000</v>
      </c>
      <c r="L15" s="4"/>
      <c r="M15" s="4">
        <v>0</v>
      </c>
      <c r="N15" s="4"/>
      <c r="O15" s="4">
        <v>0</v>
      </c>
      <c r="P15" s="4"/>
      <c r="Q15" s="4">
        <v>50000000</v>
      </c>
      <c r="S15" s="19">
        <v>0</v>
      </c>
    </row>
    <row r="16" spans="1:19" ht="32.25" thickBot="1" x14ac:dyDescent="0.8">
      <c r="A16" s="6"/>
      <c r="B16" s="6"/>
      <c r="C16" s="6"/>
      <c r="D16" s="6"/>
      <c r="E16" s="6"/>
      <c r="F16" s="6"/>
      <c r="G16" s="6"/>
      <c r="I16" s="3"/>
      <c r="J16" s="3"/>
      <c r="K16" s="7">
        <f>SUM(K8:K15)</f>
        <v>103701618187</v>
      </c>
      <c r="L16" s="4"/>
      <c r="M16" s="7">
        <f>SUM(M8:M15)</f>
        <v>316458857672</v>
      </c>
      <c r="N16" s="4"/>
      <c r="O16" s="7">
        <f>SUM(O8:O15)</f>
        <v>393886829024</v>
      </c>
      <c r="P16" s="4"/>
      <c r="Q16" s="7">
        <f>SUM(Q8:Q15)</f>
        <v>26273646835</v>
      </c>
      <c r="S16" s="20">
        <f>SUM(S8:S15)</f>
        <v>1.6599999999999997E-2</v>
      </c>
    </row>
    <row r="17" spans="1:17" ht="32.25" thickTop="1" x14ac:dyDescent="0.6">
      <c r="A17" s="6"/>
      <c r="B17" s="6"/>
      <c r="C17" s="6"/>
      <c r="D17" s="6"/>
      <c r="E17" s="6"/>
      <c r="F17" s="6"/>
      <c r="G17" s="6"/>
      <c r="I17" s="3"/>
      <c r="J17" s="3"/>
      <c r="K17" s="3"/>
      <c r="L17" s="3"/>
      <c r="M17" s="3"/>
      <c r="N17" s="3"/>
      <c r="O17" s="3"/>
      <c r="P17" s="3"/>
      <c r="Q17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8"/>
  <sheetViews>
    <sheetView rightToLeft="1" view="pageBreakPreview" zoomScaleNormal="85" zoomScaleSheetLayoutView="100" workbookViewId="0">
      <selection activeCell="G17" sqref="G17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6" t="s">
        <v>95</v>
      </c>
      <c r="B6" s="16" t="s">
        <v>95</v>
      </c>
      <c r="C6" s="16" t="s">
        <v>95</v>
      </c>
      <c r="D6" s="16" t="s">
        <v>95</v>
      </c>
      <c r="E6" s="16" t="s">
        <v>95</v>
      </c>
      <c r="G6" s="16" t="s">
        <v>96</v>
      </c>
      <c r="H6" s="16" t="s">
        <v>96</v>
      </c>
      <c r="I6" s="16" t="s">
        <v>96</v>
      </c>
      <c r="J6" s="16" t="s">
        <v>96</v>
      </c>
      <c r="K6" s="16" t="s">
        <v>96</v>
      </c>
      <c r="M6" s="16" t="s">
        <v>97</v>
      </c>
      <c r="N6" s="16" t="s">
        <v>97</v>
      </c>
      <c r="O6" s="16" t="s">
        <v>97</v>
      </c>
      <c r="P6" s="16" t="s">
        <v>97</v>
      </c>
      <c r="Q6" s="16" t="s">
        <v>97</v>
      </c>
    </row>
    <row r="7" spans="1:17" ht="30" x14ac:dyDescent="0.45">
      <c r="A7" s="16" t="s">
        <v>98</v>
      </c>
      <c r="C7" s="16" t="s">
        <v>99</v>
      </c>
      <c r="E7" s="16" t="s">
        <v>60</v>
      </c>
      <c r="G7" s="16" t="s">
        <v>100</v>
      </c>
      <c r="I7" s="16" t="s">
        <v>101</v>
      </c>
      <c r="K7" s="16" t="s">
        <v>102</v>
      </c>
      <c r="M7" s="16" t="s">
        <v>100</v>
      </c>
      <c r="O7" s="16" t="s">
        <v>101</v>
      </c>
      <c r="Q7" s="16" t="s">
        <v>102</v>
      </c>
    </row>
    <row r="8" spans="1:17" ht="22.5" x14ac:dyDescent="0.55000000000000004">
      <c r="A8" s="21" t="s">
        <v>61</v>
      </c>
      <c r="B8" s="21"/>
      <c r="C8" s="22" t="s">
        <v>103</v>
      </c>
      <c r="D8" s="21"/>
      <c r="E8" s="22">
        <v>18</v>
      </c>
      <c r="F8" s="22"/>
      <c r="G8" s="22">
        <v>85712548</v>
      </c>
      <c r="H8" s="22"/>
      <c r="I8" s="22">
        <v>0</v>
      </c>
      <c r="J8" s="22"/>
      <c r="K8" s="22">
        <v>85712548</v>
      </c>
      <c r="L8" s="22"/>
      <c r="M8" s="22">
        <v>85712548</v>
      </c>
      <c r="N8" s="22"/>
      <c r="O8" s="22">
        <v>0</v>
      </c>
      <c r="P8" s="22"/>
      <c r="Q8" s="22">
        <v>85712548</v>
      </c>
    </row>
    <row r="9" spans="1:17" ht="22.5" x14ac:dyDescent="0.55000000000000004">
      <c r="A9" s="21" t="s">
        <v>71</v>
      </c>
      <c r="B9" s="21"/>
      <c r="C9" s="22">
        <v>30</v>
      </c>
      <c r="D9" s="21"/>
      <c r="E9" s="22">
        <v>0</v>
      </c>
      <c r="F9" s="22"/>
      <c r="G9" s="22">
        <v>315604</v>
      </c>
      <c r="H9" s="22"/>
      <c r="I9" s="22">
        <v>0</v>
      </c>
      <c r="J9" s="22"/>
      <c r="K9" s="22">
        <v>315604</v>
      </c>
      <c r="L9" s="22"/>
      <c r="M9" s="22">
        <v>811702543</v>
      </c>
      <c r="N9" s="22"/>
      <c r="O9" s="22">
        <v>0</v>
      </c>
      <c r="P9" s="22"/>
      <c r="Q9" s="22">
        <v>811702543</v>
      </c>
    </row>
    <row r="10" spans="1:17" ht="22.5" x14ac:dyDescent="0.55000000000000004">
      <c r="A10" s="21" t="s">
        <v>75</v>
      </c>
      <c r="B10" s="21"/>
      <c r="C10" s="22">
        <v>30</v>
      </c>
      <c r="D10" s="21"/>
      <c r="E10" s="22">
        <v>10</v>
      </c>
      <c r="F10" s="22"/>
      <c r="G10" s="22">
        <v>-27556864</v>
      </c>
      <c r="H10" s="22"/>
      <c r="I10" s="22">
        <v>-406411</v>
      </c>
      <c r="J10" s="22"/>
      <c r="K10" s="22">
        <f>SUM(G10:I10)</f>
        <v>-27963275</v>
      </c>
      <c r="L10" s="22"/>
      <c r="M10" s="22">
        <v>22296197</v>
      </c>
      <c r="N10" s="22"/>
      <c r="O10" s="22">
        <v>0</v>
      </c>
      <c r="P10" s="22"/>
      <c r="Q10" s="22">
        <v>22296197</v>
      </c>
    </row>
    <row r="11" spans="1:17" ht="22.5" x14ac:dyDescent="0.55000000000000004">
      <c r="A11" s="21" t="s">
        <v>78</v>
      </c>
      <c r="B11" s="21"/>
      <c r="C11" s="22">
        <v>28</v>
      </c>
      <c r="D11" s="21"/>
      <c r="E11" s="22">
        <v>10</v>
      </c>
      <c r="F11" s="22"/>
      <c r="G11" s="22">
        <v>13589</v>
      </c>
      <c r="H11" s="22"/>
      <c r="I11" s="22">
        <v>-4</v>
      </c>
      <c r="J11" s="22"/>
      <c r="K11" s="22">
        <f>SUM(G11:I11)</f>
        <v>13585</v>
      </c>
      <c r="L11" s="22"/>
      <c r="M11" s="22">
        <v>70432407</v>
      </c>
      <c r="N11" s="22"/>
      <c r="O11" s="22">
        <v>13</v>
      </c>
      <c r="P11" s="22"/>
      <c r="Q11" s="22">
        <v>70432394</v>
      </c>
    </row>
    <row r="12" spans="1:17" ht="22.5" x14ac:dyDescent="0.55000000000000004">
      <c r="A12" s="21" t="s">
        <v>81</v>
      </c>
      <c r="B12" s="21"/>
      <c r="C12" s="22">
        <v>23</v>
      </c>
      <c r="D12" s="21"/>
      <c r="E12" s="22">
        <v>10</v>
      </c>
      <c r="F12" s="22"/>
      <c r="G12" s="22">
        <v>28023</v>
      </c>
      <c r="H12" s="22"/>
      <c r="I12" s="22">
        <v>-7</v>
      </c>
      <c r="J12" s="22"/>
      <c r="K12" s="22">
        <f>SUM(G12:I12)</f>
        <v>28016</v>
      </c>
      <c r="L12" s="22"/>
      <c r="M12" s="22">
        <v>293777</v>
      </c>
      <c r="N12" s="22"/>
      <c r="O12" s="22">
        <v>60</v>
      </c>
      <c r="P12" s="22"/>
      <c r="Q12" s="22">
        <v>293717</v>
      </c>
    </row>
    <row r="13" spans="1:17" ht="22.5" x14ac:dyDescent="0.55000000000000004">
      <c r="A13" s="21" t="s">
        <v>84</v>
      </c>
      <c r="B13" s="21"/>
      <c r="C13" s="22">
        <v>26</v>
      </c>
      <c r="D13" s="21"/>
      <c r="E13" s="22">
        <v>10</v>
      </c>
      <c r="F13" s="22"/>
      <c r="G13" s="22">
        <v>275435</v>
      </c>
      <c r="H13" s="22"/>
      <c r="I13" s="22">
        <v>-2368</v>
      </c>
      <c r="J13" s="22"/>
      <c r="K13" s="22">
        <f>SUM(G13:I13)</f>
        <v>273067</v>
      </c>
      <c r="L13" s="22"/>
      <c r="M13" s="22">
        <v>100474258</v>
      </c>
      <c r="N13" s="22"/>
      <c r="O13" s="22">
        <v>7248</v>
      </c>
      <c r="P13" s="22"/>
      <c r="Q13" s="22">
        <v>100467010</v>
      </c>
    </row>
    <row r="14" spans="1:17" ht="23.25" thickBot="1" x14ac:dyDescent="0.6">
      <c r="A14" s="21"/>
      <c r="B14" s="21"/>
      <c r="C14" s="21"/>
      <c r="D14" s="21"/>
      <c r="E14" s="22"/>
      <c r="F14" s="22"/>
      <c r="G14" s="23">
        <f>SUM(G8:G13)</f>
        <v>58788335</v>
      </c>
      <c r="H14" s="22"/>
      <c r="I14" s="23">
        <f>SUM(I8:I13)</f>
        <v>-408790</v>
      </c>
      <c r="J14" s="22"/>
      <c r="K14" s="23">
        <f>SUM(K8:K13)</f>
        <v>58379545</v>
      </c>
      <c r="L14" s="22"/>
      <c r="M14" s="23">
        <f>SUM(M8:M13)</f>
        <v>1090911730</v>
      </c>
      <c r="N14" s="22"/>
      <c r="O14" s="23">
        <f>SUM(O8:O13)</f>
        <v>7321</v>
      </c>
      <c r="P14" s="22"/>
      <c r="Q14" s="23">
        <f>SUM(Q8:Q13)</f>
        <v>1090904409</v>
      </c>
    </row>
    <row r="15" spans="1:17" ht="23.25" thickTop="1" x14ac:dyDescent="0.55000000000000004">
      <c r="A15" s="21"/>
      <c r="B15" s="21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45">
      <c r="K16" s="24"/>
      <c r="M16" s="24"/>
    </row>
    <row r="17" spans="11:13" x14ac:dyDescent="0.45">
      <c r="K17" s="14"/>
      <c r="M17" s="14"/>
    </row>
    <row r="18" spans="11:13" x14ac:dyDescent="0.45">
      <c r="K18" s="14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50"/>
  <sheetViews>
    <sheetView rightToLeft="1" view="pageBreakPreview" zoomScale="85" zoomScaleNormal="85" zoomScaleSheetLayoutView="85" workbookViewId="0">
      <selection activeCell="U5" sqref="U5"/>
    </sheetView>
  </sheetViews>
  <sheetFormatPr defaultRowHeight="18.75" x14ac:dyDescent="0.45"/>
  <cols>
    <col min="1" max="1" width="3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4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30" x14ac:dyDescent="0.45">
      <c r="A3" s="15" t="s">
        <v>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30" x14ac:dyDescent="0.45">
      <c r="A6" s="15" t="s">
        <v>3</v>
      </c>
      <c r="C6" s="16" t="s">
        <v>104</v>
      </c>
      <c r="D6" s="16" t="s">
        <v>104</v>
      </c>
      <c r="E6" s="16" t="s">
        <v>104</v>
      </c>
      <c r="F6" s="16" t="s">
        <v>104</v>
      </c>
      <c r="G6" s="16" t="s">
        <v>104</v>
      </c>
      <c r="I6" s="16" t="s">
        <v>96</v>
      </c>
      <c r="J6" s="16" t="s">
        <v>96</v>
      </c>
      <c r="K6" s="16" t="s">
        <v>96</v>
      </c>
      <c r="L6" s="16" t="s">
        <v>96</v>
      </c>
      <c r="M6" s="16" t="s">
        <v>96</v>
      </c>
      <c r="O6" s="16" t="s">
        <v>97</v>
      </c>
      <c r="P6" s="16" t="s">
        <v>97</v>
      </c>
      <c r="Q6" s="16" t="s">
        <v>97</v>
      </c>
      <c r="R6" s="16" t="s">
        <v>97</v>
      </c>
      <c r="S6" s="16" t="s">
        <v>97</v>
      </c>
    </row>
    <row r="7" spans="1:21" ht="79.5" customHeight="1" x14ac:dyDescent="0.45">
      <c r="A7" s="16" t="s">
        <v>3</v>
      </c>
      <c r="C7" s="16" t="s">
        <v>105</v>
      </c>
      <c r="E7" s="18" t="s">
        <v>106</v>
      </c>
      <c r="G7" s="18" t="s">
        <v>107</v>
      </c>
      <c r="I7" s="18" t="s">
        <v>108</v>
      </c>
      <c r="K7" s="16" t="s">
        <v>101</v>
      </c>
      <c r="M7" s="18" t="s">
        <v>109</v>
      </c>
      <c r="O7" s="25" t="s">
        <v>108</v>
      </c>
      <c r="Q7" s="16" t="s">
        <v>101</v>
      </c>
      <c r="S7" s="25" t="s">
        <v>109</v>
      </c>
    </row>
    <row r="8" spans="1:21" ht="24.75" x14ac:dyDescent="0.6">
      <c r="A8" s="6" t="s">
        <v>110</v>
      </c>
      <c r="B8" s="6"/>
      <c r="C8" s="6" t="s">
        <v>111</v>
      </c>
      <c r="D8" s="6"/>
      <c r="E8" s="4">
        <v>1000000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4500000000</v>
      </c>
      <c r="P8" s="4"/>
      <c r="Q8" s="4">
        <v>93561368</v>
      </c>
      <c r="R8" s="4"/>
      <c r="S8" s="4">
        <v>4406438632</v>
      </c>
      <c r="T8" s="6"/>
      <c r="U8" s="6"/>
    </row>
    <row r="9" spans="1:21" ht="24.75" x14ac:dyDescent="0.6">
      <c r="A9" s="6" t="s">
        <v>112</v>
      </c>
      <c r="B9" s="6"/>
      <c r="C9" s="6" t="s">
        <v>113</v>
      </c>
      <c r="D9" s="6"/>
      <c r="E9" s="4">
        <v>817884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64612836</v>
      </c>
      <c r="P9" s="4"/>
      <c r="Q9" s="4">
        <v>2713400</v>
      </c>
      <c r="R9" s="4"/>
      <c r="S9" s="4">
        <v>61899436</v>
      </c>
      <c r="T9" s="6"/>
      <c r="U9" s="6"/>
    </row>
    <row r="10" spans="1:21" ht="24.75" x14ac:dyDescent="0.6">
      <c r="A10" s="6" t="s">
        <v>28</v>
      </c>
      <c r="B10" s="6"/>
      <c r="C10" s="6" t="s">
        <v>114</v>
      </c>
      <c r="D10" s="6"/>
      <c r="E10" s="4">
        <v>2500000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650000000</v>
      </c>
      <c r="P10" s="4"/>
      <c r="Q10" s="4">
        <v>13514420</v>
      </c>
      <c r="R10" s="4"/>
      <c r="S10" s="4">
        <v>636485580</v>
      </c>
      <c r="T10" s="6"/>
      <c r="U10" s="6"/>
    </row>
    <row r="11" spans="1:21" ht="24.75" x14ac:dyDescent="0.6">
      <c r="A11" s="6" t="s">
        <v>16</v>
      </c>
      <c r="B11" s="6"/>
      <c r="C11" s="6" t="s">
        <v>115</v>
      </c>
      <c r="D11" s="6"/>
      <c r="E11" s="4">
        <v>11000000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693000000</v>
      </c>
      <c r="P11" s="4"/>
      <c r="Q11" s="4">
        <v>0</v>
      </c>
      <c r="R11" s="4"/>
      <c r="S11" s="4">
        <v>693000000</v>
      </c>
      <c r="T11" s="6"/>
      <c r="U11" s="6"/>
    </row>
    <row r="12" spans="1:21" ht="24.75" x14ac:dyDescent="0.6">
      <c r="A12" s="6" t="s">
        <v>47</v>
      </c>
      <c r="B12" s="6"/>
      <c r="C12" s="6" t="s">
        <v>6</v>
      </c>
      <c r="D12" s="6"/>
      <c r="E12" s="4">
        <v>1500000</v>
      </c>
      <c r="F12" s="4"/>
      <c r="G12" s="4">
        <v>350</v>
      </c>
      <c r="H12" s="4"/>
      <c r="I12" s="4">
        <v>525000000</v>
      </c>
      <c r="J12" s="4"/>
      <c r="K12" s="4">
        <v>38333333</v>
      </c>
      <c r="L12" s="4"/>
      <c r="M12" s="4">
        <v>486666667</v>
      </c>
      <c r="N12" s="4"/>
      <c r="O12" s="4">
        <v>525000000</v>
      </c>
      <c r="P12" s="4"/>
      <c r="Q12" s="4">
        <v>38333333</v>
      </c>
      <c r="R12" s="4"/>
      <c r="S12" s="4">
        <v>486666667</v>
      </c>
      <c r="T12" s="6"/>
      <c r="U12" s="6"/>
    </row>
    <row r="13" spans="1:21" ht="24.75" x14ac:dyDescent="0.6">
      <c r="A13" s="6" t="s">
        <v>39</v>
      </c>
      <c r="B13" s="6"/>
      <c r="C13" s="6" t="s">
        <v>115</v>
      </c>
      <c r="D13" s="6"/>
      <c r="E13" s="4">
        <v>6976281</v>
      </c>
      <c r="F13" s="4"/>
      <c r="G13" s="4">
        <v>2400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16743074400</v>
      </c>
      <c r="P13" s="4"/>
      <c r="Q13" s="4">
        <v>0</v>
      </c>
      <c r="R13" s="4"/>
      <c r="S13" s="4">
        <v>16743074400</v>
      </c>
      <c r="T13" s="6"/>
      <c r="U13" s="6"/>
    </row>
    <row r="14" spans="1:21" ht="24.75" x14ac:dyDescent="0.6">
      <c r="A14" s="6" t="s">
        <v>38</v>
      </c>
      <c r="B14" s="6"/>
      <c r="C14" s="6" t="s">
        <v>116</v>
      </c>
      <c r="D14" s="6"/>
      <c r="E14" s="4">
        <v>6370000</v>
      </c>
      <c r="F14" s="4"/>
      <c r="G14" s="4">
        <v>720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4586400000</v>
      </c>
      <c r="P14" s="4"/>
      <c r="Q14" s="4">
        <v>0</v>
      </c>
      <c r="R14" s="4"/>
      <c r="S14" s="4">
        <v>4586400000</v>
      </c>
      <c r="T14" s="6"/>
      <c r="U14" s="6"/>
    </row>
    <row r="15" spans="1:21" ht="24.75" x14ac:dyDescent="0.6">
      <c r="A15" s="6" t="s">
        <v>40</v>
      </c>
      <c r="B15" s="6"/>
      <c r="C15" s="6" t="s">
        <v>117</v>
      </c>
      <c r="D15" s="6"/>
      <c r="E15" s="4">
        <v>9800000</v>
      </c>
      <c r="F15" s="4"/>
      <c r="G15" s="4">
        <v>1930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18914000000</v>
      </c>
      <c r="P15" s="4"/>
      <c r="Q15" s="4">
        <v>0</v>
      </c>
      <c r="R15" s="4"/>
      <c r="S15" s="4">
        <v>18914000000</v>
      </c>
      <c r="T15" s="6"/>
      <c r="U15" s="6"/>
    </row>
    <row r="16" spans="1:21" ht="24.75" x14ac:dyDescent="0.6">
      <c r="A16" s="6" t="s">
        <v>53</v>
      </c>
      <c r="B16" s="6"/>
      <c r="C16" s="6" t="s">
        <v>115</v>
      </c>
      <c r="D16" s="6"/>
      <c r="E16" s="4">
        <v>4000000</v>
      </c>
      <c r="F16" s="4"/>
      <c r="G16" s="4">
        <v>700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f>2800002676+181</f>
        <v>2800002857</v>
      </c>
      <c r="P16" s="4"/>
      <c r="Q16" s="4">
        <v>0</v>
      </c>
      <c r="R16" s="4"/>
      <c r="S16" s="4">
        <v>2800000000</v>
      </c>
      <c r="T16" s="6"/>
      <c r="U16" s="6"/>
    </row>
    <row r="17" spans="1:21" ht="24.75" x14ac:dyDescent="0.6">
      <c r="A17" s="6" t="s">
        <v>48</v>
      </c>
      <c r="B17" s="6"/>
      <c r="C17" s="6" t="s">
        <v>118</v>
      </c>
      <c r="D17" s="6"/>
      <c r="E17" s="4">
        <v>45631190</v>
      </c>
      <c r="F17" s="4"/>
      <c r="G17" s="4">
        <v>7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319418330</v>
      </c>
      <c r="P17" s="4"/>
      <c r="Q17" s="4">
        <v>0</v>
      </c>
      <c r="R17" s="4"/>
      <c r="S17" s="4">
        <v>319418330</v>
      </c>
      <c r="T17" s="6"/>
      <c r="U17" s="6"/>
    </row>
    <row r="18" spans="1:21" ht="24.75" x14ac:dyDescent="0.6">
      <c r="A18" s="6" t="s">
        <v>37</v>
      </c>
      <c r="B18" s="6"/>
      <c r="C18" s="6" t="s">
        <v>119</v>
      </c>
      <c r="D18" s="6"/>
      <c r="E18" s="4">
        <v>9500000</v>
      </c>
      <c r="F18" s="4"/>
      <c r="G18" s="4">
        <v>1440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13680000000</v>
      </c>
      <c r="P18" s="4"/>
      <c r="Q18" s="4">
        <v>9363450</v>
      </c>
      <c r="R18" s="4"/>
      <c r="S18" s="4">
        <v>13670636550</v>
      </c>
      <c r="T18" s="6"/>
      <c r="U18" s="6"/>
    </row>
    <row r="19" spans="1:21" ht="24.75" x14ac:dyDescent="0.6">
      <c r="A19" s="6" t="s">
        <v>29</v>
      </c>
      <c r="B19" s="6"/>
      <c r="C19" s="6" t="s">
        <v>120</v>
      </c>
      <c r="D19" s="6"/>
      <c r="E19" s="4">
        <v>5635077</v>
      </c>
      <c r="F19" s="4"/>
      <c r="G19" s="4">
        <v>400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2254030800</v>
      </c>
      <c r="P19" s="4"/>
      <c r="Q19" s="4">
        <v>199795489</v>
      </c>
      <c r="R19" s="4"/>
      <c r="S19" s="4">
        <v>2054235311</v>
      </c>
      <c r="T19" s="6"/>
      <c r="U19" s="6"/>
    </row>
    <row r="20" spans="1:21" ht="24.75" x14ac:dyDescent="0.6">
      <c r="A20" s="6" t="s">
        <v>34</v>
      </c>
      <c r="B20" s="6"/>
      <c r="C20" s="6" t="s">
        <v>121</v>
      </c>
      <c r="D20" s="6"/>
      <c r="E20" s="4">
        <v>500000</v>
      </c>
      <c r="F20" s="4"/>
      <c r="G20" s="4">
        <v>2500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1250000000</v>
      </c>
      <c r="P20" s="4"/>
      <c r="Q20" s="4">
        <v>69534282</v>
      </c>
      <c r="R20" s="4"/>
      <c r="S20" s="4">
        <v>1180465718</v>
      </c>
      <c r="T20" s="6"/>
      <c r="U20" s="6"/>
    </row>
    <row r="21" spans="1:21" ht="24.75" x14ac:dyDescent="0.6">
      <c r="A21" s="6" t="s">
        <v>33</v>
      </c>
      <c r="B21" s="6"/>
      <c r="C21" s="6" t="s">
        <v>122</v>
      </c>
      <c r="D21" s="6"/>
      <c r="E21" s="4">
        <v>1350000</v>
      </c>
      <c r="F21" s="4"/>
      <c r="G21" s="4">
        <v>6730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9085500000</v>
      </c>
      <c r="P21" s="4"/>
      <c r="Q21" s="4">
        <v>528205807</v>
      </c>
      <c r="R21" s="4"/>
      <c r="S21" s="4">
        <v>8557294193</v>
      </c>
      <c r="T21" s="6"/>
      <c r="U21" s="6"/>
    </row>
    <row r="22" spans="1:21" ht="24.75" x14ac:dyDescent="0.6">
      <c r="A22" s="6" t="s">
        <v>123</v>
      </c>
      <c r="B22" s="6"/>
      <c r="C22" s="6" t="s">
        <v>124</v>
      </c>
      <c r="D22" s="6"/>
      <c r="E22" s="4">
        <v>5000000</v>
      </c>
      <c r="F22" s="4"/>
      <c r="G22" s="4">
        <v>2000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10000000000</v>
      </c>
      <c r="P22" s="4"/>
      <c r="Q22" s="4">
        <v>0</v>
      </c>
      <c r="R22" s="4"/>
      <c r="S22" s="4">
        <v>10000000000</v>
      </c>
      <c r="T22" s="6"/>
      <c r="U22" s="6"/>
    </row>
    <row r="23" spans="1:21" ht="24.75" x14ac:dyDescent="0.6">
      <c r="A23" s="6" t="s">
        <v>52</v>
      </c>
      <c r="B23" s="6"/>
      <c r="C23" s="6" t="s">
        <v>125</v>
      </c>
      <c r="D23" s="6"/>
      <c r="E23" s="4">
        <v>1</v>
      </c>
      <c r="F23" s="4"/>
      <c r="G23" s="4">
        <v>1590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1590</v>
      </c>
      <c r="P23" s="4"/>
      <c r="Q23" s="4">
        <v>0</v>
      </c>
      <c r="R23" s="4"/>
      <c r="S23" s="4">
        <v>1590</v>
      </c>
      <c r="T23" s="6"/>
      <c r="U23" s="6"/>
    </row>
    <row r="24" spans="1:21" ht="24.75" x14ac:dyDescent="0.6">
      <c r="A24" s="6" t="s">
        <v>46</v>
      </c>
      <c r="B24" s="6"/>
      <c r="C24" s="6" t="s">
        <v>126</v>
      </c>
      <c r="D24" s="6"/>
      <c r="E24" s="4">
        <v>20500000</v>
      </c>
      <c r="F24" s="4"/>
      <c r="G24" s="4">
        <v>1700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34850000000</v>
      </c>
      <c r="P24" s="4"/>
      <c r="Q24" s="4">
        <v>0</v>
      </c>
      <c r="R24" s="4"/>
      <c r="S24" s="4">
        <v>34850000000</v>
      </c>
      <c r="T24" s="6"/>
      <c r="U24" s="6"/>
    </row>
    <row r="25" spans="1:21" ht="24.75" x14ac:dyDescent="0.6">
      <c r="A25" s="6" t="s">
        <v>19</v>
      </c>
      <c r="B25" s="6"/>
      <c r="C25" s="6" t="s">
        <v>127</v>
      </c>
      <c r="D25" s="6"/>
      <c r="E25" s="4">
        <v>14000000</v>
      </c>
      <c r="F25" s="4"/>
      <c r="G25" s="4">
        <v>130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1820000000</v>
      </c>
      <c r="P25" s="4"/>
      <c r="Q25" s="4">
        <v>151952291</v>
      </c>
      <c r="R25" s="4"/>
      <c r="S25" s="4">
        <v>1668047709</v>
      </c>
      <c r="T25" s="6"/>
      <c r="U25" s="6"/>
    </row>
    <row r="26" spans="1:21" ht="24.75" x14ac:dyDescent="0.6">
      <c r="A26" s="6" t="s">
        <v>20</v>
      </c>
      <c r="B26" s="6"/>
      <c r="C26" s="6" t="s">
        <v>115</v>
      </c>
      <c r="D26" s="6"/>
      <c r="E26" s="4">
        <v>9231846</v>
      </c>
      <c r="F26" s="4"/>
      <c r="G26" s="4">
        <v>1350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12462992100</v>
      </c>
      <c r="P26" s="4"/>
      <c r="Q26" s="4">
        <v>1154124191</v>
      </c>
      <c r="R26" s="4"/>
      <c r="S26" s="4">
        <v>11308867909</v>
      </c>
      <c r="T26" s="6"/>
      <c r="U26" s="6"/>
    </row>
    <row r="27" spans="1:21" ht="24.75" x14ac:dyDescent="0.6">
      <c r="A27" s="6" t="s">
        <v>45</v>
      </c>
      <c r="B27" s="6"/>
      <c r="C27" s="6" t="s">
        <v>125</v>
      </c>
      <c r="D27" s="6"/>
      <c r="E27" s="4">
        <v>600000</v>
      </c>
      <c r="F27" s="4"/>
      <c r="G27" s="4">
        <v>300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180000000</v>
      </c>
      <c r="P27" s="4"/>
      <c r="Q27" s="4">
        <v>3742455</v>
      </c>
      <c r="R27" s="4"/>
      <c r="S27" s="4">
        <v>176257545</v>
      </c>
      <c r="T27" s="6"/>
      <c r="U27" s="6"/>
    </row>
    <row r="28" spans="1:21" ht="24.75" x14ac:dyDescent="0.6">
      <c r="A28" s="6" t="s">
        <v>49</v>
      </c>
      <c r="B28" s="6"/>
      <c r="C28" s="6" t="s">
        <v>128</v>
      </c>
      <c r="D28" s="6"/>
      <c r="E28" s="4">
        <v>2449489</v>
      </c>
      <c r="F28" s="4"/>
      <c r="G28" s="4">
        <v>3530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8646696170</v>
      </c>
      <c r="P28" s="4"/>
      <c r="Q28" s="4">
        <v>0</v>
      </c>
      <c r="R28" s="4"/>
      <c r="S28" s="4">
        <v>8646696170</v>
      </c>
      <c r="T28" s="6"/>
      <c r="U28" s="6"/>
    </row>
    <row r="29" spans="1:21" ht="24.75" x14ac:dyDescent="0.6">
      <c r="A29" s="6" t="s">
        <v>15</v>
      </c>
      <c r="B29" s="6"/>
      <c r="C29" s="6" t="s">
        <v>115</v>
      </c>
      <c r="D29" s="6"/>
      <c r="E29" s="4">
        <v>26147000</v>
      </c>
      <c r="F29" s="4"/>
      <c r="G29" s="4">
        <v>64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1673408000</v>
      </c>
      <c r="P29" s="4"/>
      <c r="Q29" s="4">
        <v>0</v>
      </c>
      <c r="R29" s="4"/>
      <c r="S29" s="4">
        <v>1673408000</v>
      </c>
      <c r="T29" s="6"/>
      <c r="U29" s="6"/>
    </row>
    <row r="30" spans="1:21" ht="24.75" x14ac:dyDescent="0.6">
      <c r="A30" s="6" t="s">
        <v>43</v>
      </c>
      <c r="B30" s="6"/>
      <c r="C30" s="6" t="s">
        <v>129</v>
      </c>
      <c r="D30" s="6"/>
      <c r="E30" s="4">
        <v>9233449</v>
      </c>
      <c r="F30" s="4"/>
      <c r="G30" s="4">
        <v>500</v>
      </c>
      <c r="H30" s="4"/>
      <c r="I30" s="4">
        <v>4616724500</v>
      </c>
      <c r="J30" s="4"/>
      <c r="K30" s="4">
        <v>276468370</v>
      </c>
      <c r="L30" s="4"/>
      <c r="M30" s="4">
        <v>4340256130</v>
      </c>
      <c r="N30" s="4"/>
      <c r="O30" s="4">
        <v>4616724500</v>
      </c>
      <c r="P30" s="4"/>
      <c r="Q30" s="4">
        <v>276468370</v>
      </c>
      <c r="R30" s="4"/>
      <c r="S30" s="4">
        <v>4340256130</v>
      </c>
      <c r="T30" s="6"/>
      <c r="U30" s="6"/>
    </row>
    <row r="31" spans="1:21" ht="24.75" x14ac:dyDescent="0.6">
      <c r="A31" s="6" t="s">
        <v>35</v>
      </c>
      <c r="B31" s="6"/>
      <c r="C31" s="6" t="s">
        <v>130</v>
      </c>
      <c r="D31" s="6"/>
      <c r="E31" s="4">
        <v>4000000</v>
      </c>
      <c r="F31" s="4"/>
      <c r="G31" s="4">
        <v>2150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8600000000</v>
      </c>
      <c r="P31" s="4"/>
      <c r="Q31" s="4">
        <v>0</v>
      </c>
      <c r="R31" s="4"/>
      <c r="S31" s="4">
        <v>8600000000</v>
      </c>
      <c r="T31" s="6"/>
      <c r="U31" s="6"/>
    </row>
    <row r="32" spans="1:21" ht="24.75" x14ac:dyDescent="0.6">
      <c r="A32" s="6" t="s">
        <v>131</v>
      </c>
      <c r="B32" s="6"/>
      <c r="C32" s="6" t="s">
        <v>132</v>
      </c>
      <c r="D32" s="6"/>
      <c r="E32" s="4">
        <v>700000</v>
      </c>
      <c r="F32" s="4"/>
      <c r="G32" s="4">
        <v>17165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12015500000</v>
      </c>
      <c r="P32" s="4"/>
      <c r="Q32" s="4">
        <v>0</v>
      </c>
      <c r="R32" s="4"/>
      <c r="S32" s="4">
        <v>12015500000</v>
      </c>
      <c r="T32" s="6"/>
      <c r="U32" s="6"/>
    </row>
    <row r="33" spans="1:21" ht="24.75" x14ac:dyDescent="0.6">
      <c r="A33" s="6" t="s">
        <v>42</v>
      </c>
      <c r="B33" s="6"/>
      <c r="C33" s="6" t="s">
        <v>133</v>
      </c>
      <c r="D33" s="6"/>
      <c r="E33" s="4">
        <v>400000</v>
      </c>
      <c r="F33" s="4"/>
      <c r="G33" s="4">
        <v>1220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488000000</v>
      </c>
      <c r="P33" s="4"/>
      <c r="Q33" s="4">
        <v>18954575</v>
      </c>
      <c r="R33" s="4"/>
      <c r="S33" s="4">
        <v>469045425</v>
      </c>
      <c r="T33" s="6"/>
      <c r="U33" s="6"/>
    </row>
    <row r="34" spans="1:21" ht="24.75" x14ac:dyDescent="0.6">
      <c r="A34" s="6" t="s">
        <v>51</v>
      </c>
      <c r="B34" s="6"/>
      <c r="C34" s="6" t="s">
        <v>119</v>
      </c>
      <c r="D34" s="6"/>
      <c r="E34" s="4">
        <v>1756700</v>
      </c>
      <c r="F34" s="4"/>
      <c r="G34" s="4">
        <v>6500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11418550000</v>
      </c>
      <c r="P34" s="4"/>
      <c r="Q34" s="4">
        <v>0</v>
      </c>
      <c r="R34" s="4"/>
      <c r="S34" s="4">
        <v>11418550000</v>
      </c>
      <c r="T34" s="6"/>
      <c r="U34" s="6"/>
    </row>
    <row r="35" spans="1:21" ht="24.75" x14ac:dyDescent="0.6">
      <c r="A35" s="6" t="s">
        <v>54</v>
      </c>
      <c r="B35" s="6"/>
      <c r="C35" s="6" t="s">
        <v>134</v>
      </c>
      <c r="D35" s="6"/>
      <c r="E35" s="4">
        <v>2895286</v>
      </c>
      <c r="F35" s="4"/>
      <c r="G35" s="4">
        <v>700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2026700200</v>
      </c>
      <c r="P35" s="4"/>
      <c r="Q35" s="4">
        <v>15155474</v>
      </c>
      <c r="R35" s="4"/>
      <c r="S35" s="4">
        <v>2011544726</v>
      </c>
      <c r="T35" s="6"/>
      <c r="U35" s="6"/>
    </row>
    <row r="36" spans="1:21" ht="24.75" x14ac:dyDescent="0.6">
      <c r="A36" s="6" t="s">
        <v>135</v>
      </c>
      <c r="B36" s="6"/>
      <c r="C36" s="6" t="s">
        <v>136</v>
      </c>
      <c r="D36" s="6"/>
      <c r="E36" s="4">
        <v>2000000</v>
      </c>
      <c r="F36" s="4"/>
      <c r="G36" s="4">
        <v>300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600000000</v>
      </c>
      <c r="P36" s="4"/>
      <c r="Q36" s="4">
        <v>0</v>
      </c>
      <c r="R36" s="4"/>
      <c r="S36" s="4">
        <v>600000000</v>
      </c>
      <c r="T36" s="6"/>
      <c r="U36" s="6"/>
    </row>
    <row r="37" spans="1:21" ht="24.75" x14ac:dyDescent="0.6">
      <c r="A37" s="6" t="s">
        <v>137</v>
      </c>
      <c r="B37" s="6"/>
      <c r="C37" s="6" t="s">
        <v>138</v>
      </c>
      <c r="D37" s="6"/>
      <c r="E37" s="4">
        <v>4100000</v>
      </c>
      <c r="F37" s="4"/>
      <c r="G37" s="4">
        <v>20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82000000</v>
      </c>
      <c r="P37" s="4"/>
      <c r="Q37" s="4">
        <v>9705314</v>
      </c>
      <c r="R37" s="4"/>
      <c r="S37" s="4">
        <v>72294686</v>
      </c>
      <c r="T37" s="6"/>
      <c r="U37" s="6"/>
    </row>
    <row r="38" spans="1:21" ht="24.75" x14ac:dyDescent="0.6">
      <c r="A38" s="6" t="s">
        <v>22</v>
      </c>
      <c r="B38" s="6"/>
      <c r="C38" s="6" t="s">
        <v>115</v>
      </c>
      <c r="D38" s="6"/>
      <c r="E38" s="4">
        <v>3574650</v>
      </c>
      <c r="F38" s="4"/>
      <c r="G38" s="4">
        <v>230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822169500</v>
      </c>
      <c r="P38" s="4"/>
      <c r="Q38" s="4">
        <v>0</v>
      </c>
      <c r="R38" s="4"/>
      <c r="S38" s="4">
        <v>822169500</v>
      </c>
      <c r="T38" s="6"/>
      <c r="U38" s="6"/>
    </row>
    <row r="39" spans="1:21" ht="24.75" x14ac:dyDescent="0.6">
      <c r="A39" s="6" t="s">
        <v>25</v>
      </c>
      <c r="B39" s="6"/>
      <c r="C39" s="6" t="s">
        <v>139</v>
      </c>
      <c r="D39" s="6"/>
      <c r="E39" s="4">
        <v>1006920</v>
      </c>
      <c r="F39" s="4"/>
      <c r="G39" s="4">
        <v>800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805536000</v>
      </c>
      <c r="P39" s="4"/>
      <c r="Q39" s="4">
        <v>0</v>
      </c>
      <c r="R39" s="4"/>
      <c r="S39" s="4">
        <v>805536000</v>
      </c>
      <c r="T39" s="6"/>
      <c r="U39" s="6"/>
    </row>
    <row r="40" spans="1:21" ht="24.75" x14ac:dyDescent="0.6">
      <c r="A40" s="6" t="s">
        <v>26</v>
      </c>
      <c r="B40" s="6"/>
      <c r="C40" s="6" t="s">
        <v>140</v>
      </c>
      <c r="D40" s="6"/>
      <c r="E40" s="4">
        <v>2500000</v>
      </c>
      <c r="F40" s="4"/>
      <c r="G40" s="4">
        <v>650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1625000000</v>
      </c>
      <c r="P40" s="4"/>
      <c r="Q40" s="4">
        <v>0</v>
      </c>
      <c r="R40" s="4"/>
      <c r="S40" s="4">
        <v>1625000000</v>
      </c>
      <c r="T40" s="6"/>
      <c r="U40" s="6"/>
    </row>
    <row r="41" spans="1:21" ht="24.75" x14ac:dyDescent="0.6">
      <c r="A41" s="6" t="s">
        <v>36</v>
      </c>
      <c r="B41" s="6"/>
      <c r="C41" s="6" t="s">
        <v>130</v>
      </c>
      <c r="D41" s="6"/>
      <c r="E41" s="4">
        <v>7000000</v>
      </c>
      <c r="F41" s="4"/>
      <c r="G41" s="4">
        <v>1300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9100000000</v>
      </c>
      <c r="P41" s="4"/>
      <c r="Q41" s="4">
        <v>189201878</v>
      </c>
      <c r="R41" s="4"/>
      <c r="S41" s="4">
        <v>8910798122</v>
      </c>
      <c r="T41" s="6"/>
      <c r="U41" s="6"/>
    </row>
    <row r="42" spans="1:21" ht="24.75" x14ac:dyDescent="0.6">
      <c r="A42" s="6" t="s">
        <v>141</v>
      </c>
      <c r="B42" s="6"/>
      <c r="C42" s="6" t="s">
        <v>142</v>
      </c>
      <c r="D42" s="6"/>
      <c r="E42" s="4">
        <v>775000</v>
      </c>
      <c r="F42" s="4"/>
      <c r="G42" s="4">
        <v>9400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7285000000</v>
      </c>
      <c r="P42" s="4"/>
      <c r="Q42" s="4">
        <v>0</v>
      </c>
      <c r="R42" s="4"/>
      <c r="S42" s="4">
        <v>7285000000</v>
      </c>
      <c r="T42" s="6"/>
      <c r="U42" s="6"/>
    </row>
    <row r="43" spans="1:21" ht="24.75" x14ac:dyDescent="0.6">
      <c r="A43" s="6" t="s">
        <v>143</v>
      </c>
      <c r="B43" s="6"/>
      <c r="C43" s="6" t="s">
        <v>144</v>
      </c>
      <c r="D43" s="6"/>
      <c r="E43" s="4">
        <v>325402</v>
      </c>
      <c r="F43" s="4"/>
      <c r="G43" s="4">
        <v>430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139922860</v>
      </c>
      <c r="P43" s="4"/>
      <c r="Q43" s="4">
        <v>0</v>
      </c>
      <c r="R43" s="4"/>
      <c r="S43" s="4">
        <v>139922860</v>
      </c>
      <c r="T43" s="6"/>
      <c r="U43" s="6"/>
    </row>
    <row r="44" spans="1:21" ht="24.75" x14ac:dyDescent="0.6">
      <c r="A44" s="6" t="s">
        <v>44</v>
      </c>
      <c r="B44" s="6"/>
      <c r="C44" s="6" t="s">
        <v>145</v>
      </c>
      <c r="D44" s="6"/>
      <c r="E44" s="4">
        <v>2200000</v>
      </c>
      <c r="F44" s="4"/>
      <c r="G44" s="4">
        <v>450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990000000</v>
      </c>
      <c r="P44" s="4"/>
      <c r="Q44" s="4">
        <v>39704142</v>
      </c>
      <c r="R44" s="4"/>
      <c r="S44" s="4">
        <v>950295858</v>
      </c>
      <c r="T44" s="6"/>
      <c r="U44" s="6"/>
    </row>
    <row r="45" spans="1:21" ht="24.75" x14ac:dyDescent="0.6">
      <c r="A45" s="6" t="s">
        <v>146</v>
      </c>
      <c r="B45" s="6"/>
      <c r="C45" s="6" t="s">
        <v>147</v>
      </c>
      <c r="D45" s="6"/>
      <c r="E45" s="4">
        <v>2500000</v>
      </c>
      <c r="F45" s="4"/>
      <c r="G45" s="4">
        <v>1700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4250000000</v>
      </c>
      <c r="P45" s="4"/>
      <c r="Q45" s="4">
        <v>0</v>
      </c>
      <c r="R45" s="4"/>
      <c r="S45" s="4">
        <v>4250000000</v>
      </c>
      <c r="T45" s="6"/>
      <c r="U45" s="6"/>
    </row>
    <row r="46" spans="1:21" ht="24.75" x14ac:dyDescent="0.6">
      <c r="A46" s="6" t="s">
        <v>148</v>
      </c>
      <c r="B46" s="6"/>
      <c r="C46" s="6" t="s">
        <v>149</v>
      </c>
      <c r="D46" s="6"/>
      <c r="E46" s="4">
        <v>25453</v>
      </c>
      <c r="F46" s="4"/>
      <c r="G46" s="4">
        <v>40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f>1018120+620000+4700</f>
        <v>1642820</v>
      </c>
      <c r="P46" s="4"/>
      <c r="Q46" s="4">
        <v>73739</v>
      </c>
      <c r="R46" s="4"/>
      <c r="S46" s="4">
        <f>O46-Q46</f>
        <v>1569081</v>
      </c>
      <c r="T46" s="6"/>
      <c r="U46" s="6"/>
    </row>
    <row r="47" spans="1:21" ht="25.5" thickBot="1" x14ac:dyDescent="0.65">
      <c r="A47" s="6"/>
      <c r="B47" s="6"/>
      <c r="C47" s="6"/>
      <c r="D47" s="6"/>
      <c r="E47" s="7">
        <f>SUM(E8:E46)</f>
        <v>229501628</v>
      </c>
      <c r="F47" s="4"/>
      <c r="G47" s="7">
        <f>SUM(G8:G46)</f>
        <v>76298</v>
      </c>
      <c r="H47" s="4"/>
      <c r="I47" s="7">
        <f>SUM(I8:I46)</f>
        <v>5141724500</v>
      </c>
      <c r="J47" s="4"/>
      <c r="K47" s="7">
        <f>SUM(K8:K46)</f>
        <v>314801703</v>
      </c>
      <c r="L47" s="4"/>
      <c r="M47" s="7">
        <f>SUM(M8:M46)</f>
        <v>4826922797</v>
      </c>
      <c r="N47" s="4"/>
      <c r="O47" s="7">
        <f>SUM(O8:O46)</f>
        <v>210564882963</v>
      </c>
      <c r="P47" s="4"/>
      <c r="Q47" s="7">
        <f>SUM(Q8:Q46)</f>
        <v>2814103978</v>
      </c>
      <c r="R47" s="4"/>
      <c r="S47" s="7">
        <f>SUM(S8:S46)</f>
        <v>207750776128</v>
      </c>
      <c r="T47" s="6"/>
      <c r="U47" s="6"/>
    </row>
    <row r="48" spans="1:21" ht="19.5" thickTop="1" x14ac:dyDescent="0.45">
      <c r="K48" s="24"/>
      <c r="O48" s="24"/>
    </row>
    <row r="49" spans="11:15" x14ac:dyDescent="0.45">
      <c r="K49" s="24"/>
      <c r="O49" s="14"/>
    </row>
    <row r="50" spans="11:15" x14ac:dyDescent="0.45">
      <c r="K50" s="24"/>
    </row>
  </sheetData>
  <mergeCells count="14">
    <mergeCell ref="A2:S2"/>
    <mergeCell ref="A3:S3"/>
    <mergeCell ref="A4:S4"/>
    <mergeCell ref="Q7"/>
    <mergeCell ref="O6:S6"/>
    <mergeCell ref="I7"/>
    <mergeCell ref="K7"/>
    <mergeCell ref="M7"/>
    <mergeCell ref="I6:M6"/>
    <mergeCell ref="A6:A7"/>
    <mergeCell ref="C7"/>
    <mergeCell ref="E7"/>
    <mergeCell ref="G7"/>
    <mergeCell ref="C6:G6"/>
  </mergeCells>
  <pageMargins left="0.7" right="0.7" top="0.75" bottom="0.75" header="0.3" footer="0.3"/>
  <pageSetup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7"/>
  <sheetViews>
    <sheetView rightToLeft="1" view="pageBreakPreview" zoomScale="70" zoomScaleNormal="85" zoomScaleSheetLayoutView="70" workbookViewId="0">
      <selection activeCell="M19" sqref="M19"/>
    </sheetView>
  </sheetViews>
  <sheetFormatPr defaultRowHeight="18.75" x14ac:dyDescent="0.45"/>
  <cols>
    <col min="1" max="1" width="34.7109375" style="1" customWidth="1"/>
    <col min="2" max="2" width="1" style="1" customWidth="1"/>
    <col min="3" max="3" width="16" style="1" bestFit="1" customWidth="1"/>
    <col min="4" max="4" width="1" style="1" customWidth="1"/>
    <col min="5" max="5" width="30.710937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30.7109375" style="1" bestFit="1" customWidth="1"/>
    <col min="16" max="16" width="1" style="1" customWidth="1"/>
    <col min="17" max="17" width="25.140625" style="1" bestFit="1" customWidth="1"/>
    <col min="18" max="18" width="1" style="1" hidden="1" customWidth="1"/>
    <col min="19" max="19" width="9.140625" style="1" customWidth="1"/>
    <col min="20" max="16384" width="9.140625" style="1"/>
  </cols>
  <sheetData>
    <row r="2" spans="1:20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20" ht="30" x14ac:dyDescent="0.45">
      <c r="A3" s="10" t="s">
        <v>94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20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20" ht="30" x14ac:dyDescent="0.45">
      <c r="A6" s="10" t="s">
        <v>3</v>
      </c>
      <c r="C6" s="12" t="s">
        <v>96</v>
      </c>
      <c r="D6" s="12" t="s">
        <v>96</v>
      </c>
      <c r="E6" s="12" t="s">
        <v>96</v>
      </c>
      <c r="F6" s="12" t="s">
        <v>96</v>
      </c>
      <c r="G6" s="12" t="s">
        <v>96</v>
      </c>
      <c r="H6" s="12" t="s">
        <v>96</v>
      </c>
      <c r="I6" s="12" t="s">
        <v>96</v>
      </c>
      <c r="K6" s="12" t="s">
        <v>97</v>
      </c>
      <c r="L6" s="12" t="s">
        <v>97</v>
      </c>
      <c r="M6" s="12" t="s">
        <v>97</v>
      </c>
      <c r="N6" s="12" t="s">
        <v>97</v>
      </c>
      <c r="O6" s="12" t="s">
        <v>97</v>
      </c>
      <c r="P6" s="12" t="s">
        <v>97</v>
      </c>
      <c r="Q6" s="12" t="s">
        <v>97</v>
      </c>
    </row>
    <row r="7" spans="1:20" ht="60" customHeight="1" x14ac:dyDescent="0.45">
      <c r="A7" s="12" t="s">
        <v>3</v>
      </c>
      <c r="C7" s="12" t="s">
        <v>7</v>
      </c>
      <c r="E7" s="12" t="s">
        <v>150</v>
      </c>
      <c r="G7" s="12" t="s">
        <v>151</v>
      </c>
      <c r="I7" s="11" t="s">
        <v>152</v>
      </c>
      <c r="K7" s="12" t="s">
        <v>7</v>
      </c>
      <c r="M7" s="12" t="s">
        <v>150</v>
      </c>
      <c r="O7" s="12" t="s">
        <v>151</v>
      </c>
      <c r="Q7" s="11" t="s">
        <v>152</v>
      </c>
    </row>
    <row r="8" spans="1:20" ht="31.5" x14ac:dyDescent="0.6">
      <c r="A8" s="6" t="s">
        <v>47</v>
      </c>
      <c r="B8" s="6"/>
      <c r="C8" s="4">
        <v>1500000</v>
      </c>
      <c r="D8" s="4"/>
      <c r="E8" s="4">
        <v>21516212250</v>
      </c>
      <c r="F8" s="4"/>
      <c r="G8" s="4">
        <v>22038088500</v>
      </c>
      <c r="H8" s="4"/>
      <c r="I8" s="4">
        <v>-521876250</v>
      </c>
      <c r="J8" s="4"/>
      <c r="K8" s="4">
        <v>1500000</v>
      </c>
      <c r="L8" s="4"/>
      <c r="M8" s="4">
        <v>21516212250</v>
      </c>
      <c r="N8" s="4"/>
      <c r="O8" s="4">
        <v>26826095158</v>
      </c>
      <c r="P8" s="4"/>
      <c r="Q8" s="4">
        <v>-5309882908</v>
      </c>
      <c r="R8" s="3"/>
      <c r="S8" s="3"/>
      <c r="T8" s="3"/>
    </row>
    <row r="9" spans="1:20" ht="31.5" x14ac:dyDescent="0.6">
      <c r="A9" s="6" t="s">
        <v>48</v>
      </c>
      <c r="B9" s="6"/>
      <c r="C9" s="4">
        <v>45631190</v>
      </c>
      <c r="D9" s="4"/>
      <c r="E9" s="4">
        <v>64002514715</v>
      </c>
      <c r="F9" s="4"/>
      <c r="G9" s="4">
        <v>69627115583</v>
      </c>
      <c r="H9" s="4"/>
      <c r="I9" s="4">
        <v>-5624600867</v>
      </c>
      <c r="J9" s="4"/>
      <c r="K9" s="4">
        <v>45631190</v>
      </c>
      <c r="L9" s="4"/>
      <c r="M9" s="4">
        <v>64002514715</v>
      </c>
      <c r="N9" s="4"/>
      <c r="O9" s="4">
        <v>86001959775</v>
      </c>
      <c r="P9" s="4"/>
      <c r="Q9" s="4">
        <v>-21999445059</v>
      </c>
      <c r="R9" s="3"/>
      <c r="S9" s="3"/>
      <c r="T9" s="3"/>
    </row>
    <row r="10" spans="1:20" ht="31.5" x14ac:dyDescent="0.6">
      <c r="A10" s="6" t="s">
        <v>53</v>
      </c>
      <c r="B10" s="6"/>
      <c r="C10" s="4">
        <v>4000000</v>
      </c>
      <c r="D10" s="4"/>
      <c r="E10" s="4">
        <v>19300474800</v>
      </c>
      <c r="F10" s="4"/>
      <c r="G10" s="4">
        <v>19960524000</v>
      </c>
      <c r="H10" s="4"/>
      <c r="I10" s="4">
        <v>-660049200</v>
      </c>
      <c r="J10" s="4"/>
      <c r="K10" s="4">
        <v>4000000</v>
      </c>
      <c r="L10" s="4"/>
      <c r="M10" s="4">
        <v>19300474800</v>
      </c>
      <c r="N10" s="4"/>
      <c r="O10" s="4">
        <v>25606727923</v>
      </c>
      <c r="P10" s="4"/>
      <c r="Q10" s="4">
        <v>-6306253123</v>
      </c>
      <c r="R10" s="3"/>
      <c r="S10" s="3"/>
      <c r="T10" s="3"/>
    </row>
    <row r="11" spans="1:20" ht="31.5" x14ac:dyDescent="0.6">
      <c r="A11" s="6" t="s">
        <v>40</v>
      </c>
      <c r="B11" s="6"/>
      <c r="C11" s="4">
        <v>6700000</v>
      </c>
      <c r="D11" s="4"/>
      <c r="E11" s="4">
        <v>90777640050</v>
      </c>
      <c r="F11" s="4"/>
      <c r="G11" s="4">
        <v>90111626550</v>
      </c>
      <c r="H11" s="4"/>
      <c r="I11" s="4">
        <v>666013500</v>
      </c>
      <c r="J11" s="4"/>
      <c r="K11" s="4">
        <v>6700000</v>
      </c>
      <c r="L11" s="4"/>
      <c r="M11" s="4">
        <v>90777640050</v>
      </c>
      <c r="N11" s="4"/>
      <c r="O11" s="4">
        <v>97414374574</v>
      </c>
      <c r="P11" s="4"/>
      <c r="Q11" s="4">
        <v>-6636734524</v>
      </c>
      <c r="R11" s="3"/>
      <c r="S11" s="3"/>
      <c r="T11" s="3"/>
    </row>
    <row r="12" spans="1:20" ht="31.5" x14ac:dyDescent="0.6">
      <c r="A12" s="6" t="s">
        <v>38</v>
      </c>
      <c r="B12" s="6"/>
      <c r="C12" s="4">
        <v>2800000</v>
      </c>
      <c r="D12" s="4"/>
      <c r="E12" s="4">
        <v>11759611500</v>
      </c>
      <c r="F12" s="4"/>
      <c r="G12" s="4">
        <v>11289061317</v>
      </c>
      <c r="H12" s="4"/>
      <c r="I12" s="4">
        <v>470550183</v>
      </c>
      <c r="J12" s="4"/>
      <c r="K12" s="4">
        <v>2800000</v>
      </c>
      <c r="L12" s="4"/>
      <c r="M12" s="4">
        <v>11759611500</v>
      </c>
      <c r="N12" s="4"/>
      <c r="O12" s="4">
        <v>12997773729</v>
      </c>
      <c r="P12" s="4"/>
      <c r="Q12" s="4">
        <v>-1238162229</v>
      </c>
      <c r="R12" s="3"/>
      <c r="S12" s="3"/>
      <c r="T12" s="3"/>
    </row>
    <row r="13" spans="1:20" ht="31.5" x14ac:dyDescent="0.6">
      <c r="A13" s="6" t="s">
        <v>39</v>
      </c>
      <c r="B13" s="6"/>
      <c r="C13" s="4">
        <v>6976281</v>
      </c>
      <c r="D13" s="4"/>
      <c r="E13" s="4">
        <v>75450320753</v>
      </c>
      <c r="F13" s="4"/>
      <c r="G13" s="4">
        <v>75450320753</v>
      </c>
      <c r="H13" s="4"/>
      <c r="I13" s="4">
        <v>0</v>
      </c>
      <c r="J13" s="4"/>
      <c r="K13" s="4">
        <v>6976281</v>
      </c>
      <c r="L13" s="4"/>
      <c r="M13" s="4">
        <v>75450320753</v>
      </c>
      <c r="N13" s="4"/>
      <c r="O13" s="4">
        <v>85015807015</v>
      </c>
      <c r="P13" s="4"/>
      <c r="Q13" s="4">
        <v>-9565486261</v>
      </c>
      <c r="R13" s="3"/>
      <c r="S13" s="3"/>
      <c r="T13" s="3"/>
    </row>
    <row r="14" spans="1:20" ht="31.5" x14ac:dyDescent="0.6">
      <c r="A14" s="6" t="s">
        <v>16</v>
      </c>
      <c r="B14" s="6"/>
      <c r="C14" s="4">
        <v>16000000</v>
      </c>
      <c r="D14" s="4"/>
      <c r="E14" s="4">
        <v>49559356800</v>
      </c>
      <c r="F14" s="4"/>
      <c r="G14" s="4">
        <v>50118870990</v>
      </c>
      <c r="H14" s="4"/>
      <c r="I14" s="4">
        <v>-559514190</v>
      </c>
      <c r="J14" s="4"/>
      <c r="K14" s="4">
        <v>16000000</v>
      </c>
      <c r="L14" s="4"/>
      <c r="M14" s="4">
        <v>49559356800</v>
      </c>
      <c r="N14" s="4"/>
      <c r="O14" s="4">
        <v>55256433930</v>
      </c>
      <c r="P14" s="4"/>
      <c r="Q14" s="4">
        <v>-5697077130</v>
      </c>
      <c r="R14" s="3"/>
      <c r="S14" s="3"/>
      <c r="T14" s="3"/>
    </row>
    <row r="15" spans="1:20" ht="31.5" x14ac:dyDescent="0.6">
      <c r="A15" s="6" t="s">
        <v>28</v>
      </c>
      <c r="B15" s="6"/>
      <c r="C15" s="4">
        <v>2500000</v>
      </c>
      <c r="D15" s="4"/>
      <c r="E15" s="4">
        <v>14637386250</v>
      </c>
      <c r="F15" s="4"/>
      <c r="G15" s="4">
        <v>16203015000</v>
      </c>
      <c r="H15" s="4"/>
      <c r="I15" s="4">
        <v>-1565628750</v>
      </c>
      <c r="J15" s="4"/>
      <c r="K15" s="4">
        <v>2500000</v>
      </c>
      <c r="L15" s="4"/>
      <c r="M15" s="4">
        <v>14637386250</v>
      </c>
      <c r="N15" s="4"/>
      <c r="O15" s="4">
        <v>16664107989</v>
      </c>
      <c r="P15" s="4"/>
      <c r="Q15" s="4">
        <v>-2026721739</v>
      </c>
      <c r="R15" s="3"/>
      <c r="S15" s="3"/>
      <c r="T15" s="3"/>
    </row>
    <row r="16" spans="1:20" ht="31.5" x14ac:dyDescent="0.6">
      <c r="A16" s="6" t="s">
        <v>57</v>
      </c>
      <c r="B16" s="6"/>
      <c r="C16" s="4">
        <v>500000</v>
      </c>
      <c r="D16" s="4"/>
      <c r="E16" s="4">
        <v>2374785450</v>
      </c>
      <c r="F16" s="4"/>
      <c r="G16" s="4">
        <v>2324796069</v>
      </c>
      <c r="H16" s="4"/>
      <c r="I16" s="4">
        <v>49989381</v>
      </c>
      <c r="J16" s="4"/>
      <c r="K16" s="4">
        <v>500000</v>
      </c>
      <c r="L16" s="4"/>
      <c r="M16" s="4">
        <v>2374785450</v>
      </c>
      <c r="N16" s="4"/>
      <c r="O16" s="4">
        <v>2324796069</v>
      </c>
      <c r="P16" s="4"/>
      <c r="Q16" s="4">
        <v>49989381</v>
      </c>
      <c r="R16" s="3"/>
      <c r="S16" s="3"/>
      <c r="T16" s="3"/>
    </row>
    <row r="17" spans="1:20" ht="31.5" x14ac:dyDescent="0.6">
      <c r="A17" s="6" t="s">
        <v>41</v>
      </c>
      <c r="B17" s="6"/>
      <c r="C17" s="4">
        <v>2727405</v>
      </c>
      <c r="D17" s="4"/>
      <c r="E17" s="4">
        <v>52488385563</v>
      </c>
      <c r="F17" s="4"/>
      <c r="G17" s="4">
        <v>62031728392</v>
      </c>
      <c r="H17" s="4"/>
      <c r="I17" s="4">
        <v>-9543342828</v>
      </c>
      <c r="J17" s="4"/>
      <c r="K17" s="4">
        <v>2727405</v>
      </c>
      <c r="L17" s="4"/>
      <c r="M17" s="4">
        <v>52488385563</v>
      </c>
      <c r="N17" s="4"/>
      <c r="O17" s="4">
        <v>64706137826</v>
      </c>
      <c r="P17" s="4"/>
      <c r="Q17" s="4">
        <v>-12217752262</v>
      </c>
      <c r="R17" s="3"/>
      <c r="S17" s="3"/>
      <c r="T17" s="3"/>
    </row>
    <row r="18" spans="1:20" ht="31.5" x14ac:dyDescent="0.6">
      <c r="A18" s="6" t="s">
        <v>33</v>
      </c>
      <c r="B18" s="6"/>
      <c r="C18" s="4">
        <v>2700000</v>
      </c>
      <c r="D18" s="4"/>
      <c r="E18" s="4">
        <v>45841609800</v>
      </c>
      <c r="F18" s="4"/>
      <c r="G18" s="4">
        <v>50726371500</v>
      </c>
      <c r="H18" s="4"/>
      <c r="I18" s="4">
        <v>-4884761700</v>
      </c>
      <c r="J18" s="4"/>
      <c r="K18" s="4">
        <v>2700000</v>
      </c>
      <c r="L18" s="4"/>
      <c r="M18" s="4">
        <v>45841609800</v>
      </c>
      <c r="N18" s="4"/>
      <c r="O18" s="4">
        <v>55820460825</v>
      </c>
      <c r="P18" s="4"/>
      <c r="Q18" s="4">
        <v>-9978851025</v>
      </c>
      <c r="R18" s="3"/>
      <c r="S18" s="3"/>
      <c r="T18" s="3"/>
    </row>
    <row r="19" spans="1:20" ht="31.5" x14ac:dyDescent="0.6">
      <c r="A19" s="6" t="s">
        <v>34</v>
      </c>
      <c r="B19" s="6"/>
      <c r="C19" s="4">
        <v>209733</v>
      </c>
      <c r="D19" s="4"/>
      <c r="E19" s="4">
        <v>4620029564</v>
      </c>
      <c r="F19" s="4"/>
      <c r="G19" s="4">
        <v>5623900168</v>
      </c>
      <c r="H19" s="4"/>
      <c r="I19" s="4">
        <v>-1003870603</v>
      </c>
      <c r="J19" s="4"/>
      <c r="K19" s="4">
        <v>209733</v>
      </c>
      <c r="L19" s="4"/>
      <c r="M19" s="4">
        <v>4620029564</v>
      </c>
      <c r="N19" s="4"/>
      <c r="O19" s="4">
        <v>4167616919</v>
      </c>
      <c r="P19" s="4"/>
      <c r="Q19" s="4">
        <v>452412645</v>
      </c>
      <c r="R19" s="3"/>
      <c r="S19" s="3"/>
      <c r="T19" s="3"/>
    </row>
    <row r="20" spans="1:20" ht="31.5" x14ac:dyDescent="0.6">
      <c r="A20" s="6" t="s">
        <v>37</v>
      </c>
      <c r="B20" s="6"/>
      <c r="C20" s="4">
        <v>5031835</v>
      </c>
      <c r="D20" s="4"/>
      <c r="E20" s="4">
        <v>42266017665</v>
      </c>
      <c r="F20" s="4"/>
      <c r="G20" s="4">
        <v>47718083849</v>
      </c>
      <c r="H20" s="4"/>
      <c r="I20" s="4">
        <v>-5452066183</v>
      </c>
      <c r="J20" s="4"/>
      <c r="K20" s="4">
        <v>5031835</v>
      </c>
      <c r="L20" s="4"/>
      <c r="M20" s="4">
        <v>42266017665</v>
      </c>
      <c r="N20" s="4"/>
      <c r="O20" s="4">
        <v>44963273467</v>
      </c>
      <c r="P20" s="4"/>
      <c r="Q20" s="4">
        <v>-2697255801</v>
      </c>
      <c r="R20" s="3"/>
      <c r="S20" s="3"/>
      <c r="T20" s="3"/>
    </row>
    <row r="21" spans="1:20" ht="31.5" x14ac:dyDescent="0.6">
      <c r="A21" s="6" t="s">
        <v>21</v>
      </c>
      <c r="B21" s="6"/>
      <c r="C21" s="4">
        <v>5459666</v>
      </c>
      <c r="D21" s="4"/>
      <c r="E21" s="4">
        <v>76740339160</v>
      </c>
      <c r="F21" s="4"/>
      <c r="G21" s="4">
        <v>75275000293</v>
      </c>
      <c r="H21" s="4"/>
      <c r="I21" s="4">
        <v>1465338867</v>
      </c>
      <c r="J21" s="4"/>
      <c r="K21" s="4">
        <v>5459666</v>
      </c>
      <c r="L21" s="4"/>
      <c r="M21" s="4">
        <v>76740339160</v>
      </c>
      <c r="N21" s="4"/>
      <c r="O21" s="4">
        <v>56387616962</v>
      </c>
      <c r="P21" s="4"/>
      <c r="Q21" s="4">
        <v>20352722198</v>
      </c>
      <c r="R21" s="3"/>
      <c r="S21" s="3"/>
      <c r="T21" s="3"/>
    </row>
    <row r="22" spans="1:20" ht="31.5" x14ac:dyDescent="0.6">
      <c r="A22" s="6" t="s">
        <v>56</v>
      </c>
      <c r="B22" s="6"/>
      <c r="C22" s="4">
        <v>1000</v>
      </c>
      <c r="D22" s="4"/>
      <c r="E22" s="4">
        <v>18499270</v>
      </c>
      <c r="F22" s="4"/>
      <c r="G22" s="4">
        <v>18567214</v>
      </c>
      <c r="H22" s="4"/>
      <c r="I22" s="4">
        <v>-67943</v>
      </c>
      <c r="J22" s="4"/>
      <c r="K22" s="4">
        <v>1000</v>
      </c>
      <c r="L22" s="4"/>
      <c r="M22" s="4">
        <v>18499270</v>
      </c>
      <c r="N22" s="4"/>
      <c r="O22" s="4">
        <v>18567214</v>
      </c>
      <c r="P22" s="4"/>
      <c r="Q22" s="4">
        <v>-67943</v>
      </c>
      <c r="R22" s="3"/>
      <c r="S22" s="3"/>
      <c r="T22" s="3"/>
    </row>
    <row r="23" spans="1:20" ht="31.5" x14ac:dyDescent="0.6">
      <c r="A23" s="6" t="s">
        <v>46</v>
      </c>
      <c r="B23" s="6"/>
      <c r="C23" s="4">
        <v>29081911</v>
      </c>
      <c r="D23" s="4"/>
      <c r="E23" s="4">
        <v>141190938806</v>
      </c>
      <c r="F23" s="4"/>
      <c r="G23" s="4">
        <v>145122545620</v>
      </c>
      <c r="H23" s="4"/>
      <c r="I23" s="4">
        <v>-3931606813</v>
      </c>
      <c r="J23" s="4"/>
      <c r="K23" s="4">
        <v>29081911</v>
      </c>
      <c r="L23" s="4"/>
      <c r="M23" s="4">
        <v>141190938806</v>
      </c>
      <c r="N23" s="4"/>
      <c r="O23" s="4">
        <v>174223322496</v>
      </c>
      <c r="P23" s="4"/>
      <c r="Q23" s="4">
        <v>-33032383689</v>
      </c>
      <c r="R23" s="3"/>
      <c r="S23" s="3"/>
      <c r="T23" s="3"/>
    </row>
    <row r="24" spans="1:20" ht="31.5" x14ac:dyDescent="0.6">
      <c r="A24" s="6" t="s">
        <v>58</v>
      </c>
      <c r="B24" s="6"/>
      <c r="C24" s="4">
        <v>255959</v>
      </c>
      <c r="D24" s="4"/>
      <c r="E24" s="4">
        <v>32392252755</v>
      </c>
      <c r="F24" s="4"/>
      <c r="G24" s="4">
        <v>29461846125</v>
      </c>
      <c r="H24" s="4"/>
      <c r="I24" s="4">
        <v>2930406630</v>
      </c>
      <c r="J24" s="4"/>
      <c r="K24" s="4">
        <v>255959</v>
      </c>
      <c r="L24" s="4"/>
      <c r="M24" s="4">
        <v>32392252755</v>
      </c>
      <c r="N24" s="4"/>
      <c r="O24" s="4">
        <v>29461846125</v>
      </c>
      <c r="P24" s="4"/>
      <c r="Q24" s="4">
        <v>2930406630</v>
      </c>
      <c r="R24" s="3"/>
      <c r="S24" s="3"/>
      <c r="T24" s="3"/>
    </row>
    <row r="25" spans="1:20" ht="31.5" x14ac:dyDescent="0.6">
      <c r="A25" s="6" t="s">
        <v>55</v>
      </c>
      <c r="B25" s="6"/>
      <c r="C25" s="4">
        <v>168121</v>
      </c>
      <c r="D25" s="4"/>
      <c r="E25" s="4">
        <v>5525009682</v>
      </c>
      <c r="F25" s="4"/>
      <c r="G25" s="4">
        <v>5683410144</v>
      </c>
      <c r="H25" s="4"/>
      <c r="I25" s="4">
        <v>-158400461</v>
      </c>
      <c r="J25" s="4"/>
      <c r="K25" s="4">
        <v>168121</v>
      </c>
      <c r="L25" s="4"/>
      <c r="M25" s="4">
        <v>5525009682</v>
      </c>
      <c r="N25" s="4"/>
      <c r="O25" s="4">
        <v>5683410144</v>
      </c>
      <c r="P25" s="4"/>
      <c r="Q25" s="4">
        <v>-158400461</v>
      </c>
      <c r="R25" s="3"/>
      <c r="S25" s="3"/>
      <c r="T25" s="3"/>
    </row>
    <row r="26" spans="1:20" ht="31.5" x14ac:dyDescent="0.6">
      <c r="A26" s="6" t="s">
        <v>19</v>
      </c>
      <c r="B26" s="6"/>
      <c r="C26" s="4">
        <v>6736992</v>
      </c>
      <c r="D26" s="4"/>
      <c r="E26" s="4">
        <v>10862382987</v>
      </c>
      <c r="F26" s="4"/>
      <c r="G26" s="4">
        <v>10736631847</v>
      </c>
      <c r="H26" s="4"/>
      <c r="I26" s="4">
        <v>125751140</v>
      </c>
      <c r="J26" s="4"/>
      <c r="K26" s="4">
        <v>6736992</v>
      </c>
      <c r="L26" s="4"/>
      <c r="M26" s="4">
        <v>10862382987</v>
      </c>
      <c r="N26" s="4"/>
      <c r="O26" s="4">
        <v>9749887747</v>
      </c>
      <c r="P26" s="4"/>
      <c r="Q26" s="4">
        <v>1112495240</v>
      </c>
      <c r="R26" s="3"/>
      <c r="S26" s="3"/>
      <c r="T26" s="3"/>
    </row>
    <row r="27" spans="1:20" ht="31.5" x14ac:dyDescent="0.6">
      <c r="A27" s="6" t="s">
        <v>20</v>
      </c>
      <c r="B27" s="6"/>
      <c r="C27" s="4">
        <v>9231846</v>
      </c>
      <c r="D27" s="4"/>
      <c r="E27" s="4">
        <v>66624413908</v>
      </c>
      <c r="F27" s="4"/>
      <c r="G27" s="4">
        <v>63687800623</v>
      </c>
      <c r="H27" s="4"/>
      <c r="I27" s="4">
        <v>2936613285</v>
      </c>
      <c r="J27" s="4"/>
      <c r="K27" s="4">
        <v>9231846</v>
      </c>
      <c r="L27" s="4"/>
      <c r="M27" s="4">
        <v>66624413908</v>
      </c>
      <c r="N27" s="4"/>
      <c r="O27" s="4">
        <v>88198300567</v>
      </c>
      <c r="P27" s="4"/>
      <c r="Q27" s="4">
        <v>-21573886658</v>
      </c>
      <c r="R27" s="3"/>
      <c r="S27" s="3"/>
      <c r="T27" s="3"/>
    </row>
    <row r="28" spans="1:20" ht="31.5" x14ac:dyDescent="0.6">
      <c r="A28" s="6" t="s">
        <v>49</v>
      </c>
      <c r="B28" s="6"/>
      <c r="C28" s="4">
        <v>3140135</v>
      </c>
      <c r="D28" s="4"/>
      <c r="E28" s="4">
        <v>96327983931</v>
      </c>
      <c r="F28" s="4"/>
      <c r="G28" s="4">
        <v>97826280506</v>
      </c>
      <c r="H28" s="4"/>
      <c r="I28" s="4">
        <v>-1498296574</v>
      </c>
      <c r="J28" s="4"/>
      <c r="K28" s="4">
        <v>3140135</v>
      </c>
      <c r="L28" s="4"/>
      <c r="M28" s="4">
        <v>96327983931</v>
      </c>
      <c r="N28" s="4"/>
      <c r="O28" s="4">
        <v>99953786309</v>
      </c>
      <c r="P28" s="4"/>
      <c r="Q28" s="4">
        <v>-3625802377</v>
      </c>
      <c r="R28" s="3"/>
      <c r="S28" s="3"/>
      <c r="T28" s="3"/>
    </row>
    <row r="29" spans="1:20" ht="31.5" x14ac:dyDescent="0.6">
      <c r="A29" s="6" t="s">
        <v>15</v>
      </c>
      <c r="B29" s="6"/>
      <c r="C29" s="4">
        <v>26147000</v>
      </c>
      <c r="D29" s="4"/>
      <c r="E29" s="4">
        <v>78468113131</v>
      </c>
      <c r="F29" s="4"/>
      <c r="G29" s="4">
        <v>82626741187</v>
      </c>
      <c r="H29" s="4"/>
      <c r="I29" s="4">
        <v>-4158628055</v>
      </c>
      <c r="J29" s="4"/>
      <c r="K29" s="4">
        <v>26147000</v>
      </c>
      <c r="L29" s="4"/>
      <c r="M29" s="4">
        <v>78468113131</v>
      </c>
      <c r="N29" s="4"/>
      <c r="O29" s="4">
        <v>58527126499</v>
      </c>
      <c r="P29" s="4"/>
      <c r="Q29" s="4">
        <v>19940986632</v>
      </c>
      <c r="R29" s="3"/>
      <c r="S29" s="3"/>
      <c r="T29" s="3"/>
    </row>
    <row r="30" spans="1:20" ht="31.5" x14ac:dyDescent="0.6">
      <c r="A30" s="6" t="s">
        <v>43</v>
      </c>
      <c r="B30" s="6"/>
      <c r="C30" s="4">
        <v>9233449</v>
      </c>
      <c r="D30" s="4"/>
      <c r="E30" s="4">
        <v>59293174460</v>
      </c>
      <c r="F30" s="4"/>
      <c r="G30" s="4">
        <v>63790644350</v>
      </c>
      <c r="H30" s="4"/>
      <c r="I30" s="4">
        <v>-4497469889</v>
      </c>
      <c r="J30" s="4"/>
      <c r="K30" s="4">
        <v>9233449</v>
      </c>
      <c r="L30" s="4"/>
      <c r="M30" s="4">
        <v>59293174460</v>
      </c>
      <c r="N30" s="4"/>
      <c r="O30" s="4">
        <v>54352907235</v>
      </c>
      <c r="P30" s="4"/>
      <c r="Q30" s="4">
        <v>4940267225</v>
      </c>
      <c r="R30" s="3"/>
      <c r="S30" s="3"/>
      <c r="T30" s="3"/>
    </row>
    <row r="31" spans="1:20" ht="31.5" x14ac:dyDescent="0.6">
      <c r="A31" s="6" t="s">
        <v>35</v>
      </c>
      <c r="B31" s="6"/>
      <c r="C31" s="4">
        <v>4000000</v>
      </c>
      <c r="D31" s="4"/>
      <c r="E31" s="4">
        <v>38648664000</v>
      </c>
      <c r="F31" s="4"/>
      <c r="G31" s="4">
        <v>40119858000</v>
      </c>
      <c r="H31" s="4"/>
      <c r="I31" s="4">
        <v>-1471194000</v>
      </c>
      <c r="J31" s="4"/>
      <c r="K31" s="4">
        <v>4000000</v>
      </c>
      <c r="L31" s="4"/>
      <c r="M31" s="4">
        <v>38648664000</v>
      </c>
      <c r="N31" s="4"/>
      <c r="O31" s="4">
        <v>46464100362</v>
      </c>
      <c r="P31" s="4"/>
      <c r="Q31" s="4">
        <v>-7815436362</v>
      </c>
      <c r="R31" s="3"/>
      <c r="S31" s="3"/>
      <c r="T31" s="3"/>
    </row>
    <row r="32" spans="1:20" ht="31.5" x14ac:dyDescent="0.6">
      <c r="A32" s="6" t="s">
        <v>42</v>
      </c>
      <c r="B32" s="6"/>
      <c r="C32" s="4">
        <v>551724</v>
      </c>
      <c r="D32" s="4"/>
      <c r="E32" s="4">
        <v>4431405236</v>
      </c>
      <c r="F32" s="4"/>
      <c r="G32" s="4">
        <v>4634328496</v>
      </c>
      <c r="H32" s="4"/>
      <c r="I32" s="4">
        <v>-202923259</v>
      </c>
      <c r="J32" s="4"/>
      <c r="K32" s="4">
        <v>551724</v>
      </c>
      <c r="L32" s="4"/>
      <c r="M32" s="4">
        <v>4431405236</v>
      </c>
      <c r="N32" s="4"/>
      <c r="O32" s="4">
        <v>6120451529</v>
      </c>
      <c r="P32" s="4"/>
      <c r="Q32" s="4">
        <v>-1689046292</v>
      </c>
      <c r="R32" s="3"/>
      <c r="S32" s="3"/>
      <c r="T32" s="3"/>
    </row>
    <row r="33" spans="1:20" ht="31.5" x14ac:dyDescent="0.6">
      <c r="A33" s="6" t="s">
        <v>54</v>
      </c>
      <c r="B33" s="6"/>
      <c r="C33" s="4">
        <v>5790572</v>
      </c>
      <c r="D33" s="4"/>
      <c r="E33" s="4">
        <v>24181452123</v>
      </c>
      <c r="F33" s="4"/>
      <c r="G33" s="4">
        <v>23801548329</v>
      </c>
      <c r="H33" s="4"/>
      <c r="I33" s="4">
        <v>379903794</v>
      </c>
      <c r="J33" s="4"/>
      <c r="K33" s="4">
        <v>5790572</v>
      </c>
      <c r="L33" s="4"/>
      <c r="M33" s="4">
        <v>24181452123</v>
      </c>
      <c r="N33" s="4"/>
      <c r="O33" s="4">
        <v>39388644782</v>
      </c>
      <c r="P33" s="4"/>
      <c r="Q33" s="4">
        <v>-15207192658</v>
      </c>
      <c r="R33" s="3"/>
      <c r="S33" s="3"/>
      <c r="T33" s="3"/>
    </row>
    <row r="34" spans="1:20" ht="31.5" x14ac:dyDescent="0.6">
      <c r="A34" s="6" t="s">
        <v>27</v>
      </c>
      <c r="B34" s="6"/>
      <c r="C34" s="4">
        <v>797896</v>
      </c>
      <c r="D34" s="4"/>
      <c r="E34" s="4">
        <v>28513689250</v>
      </c>
      <c r="F34" s="4"/>
      <c r="G34" s="4">
        <v>27998142713</v>
      </c>
      <c r="H34" s="4"/>
      <c r="I34" s="4">
        <v>515546537</v>
      </c>
      <c r="J34" s="4"/>
      <c r="K34" s="4">
        <v>797896</v>
      </c>
      <c r="L34" s="4"/>
      <c r="M34" s="4">
        <v>28513689250</v>
      </c>
      <c r="N34" s="4"/>
      <c r="O34" s="4">
        <v>21975766010</v>
      </c>
      <c r="P34" s="4"/>
      <c r="Q34" s="4">
        <v>6537923240</v>
      </c>
      <c r="R34" s="3"/>
      <c r="S34" s="3"/>
      <c r="T34" s="3"/>
    </row>
    <row r="35" spans="1:20" ht="31.5" x14ac:dyDescent="0.6">
      <c r="A35" s="6" t="s">
        <v>22</v>
      </c>
      <c r="B35" s="6"/>
      <c r="C35" s="4">
        <v>3574650</v>
      </c>
      <c r="D35" s="4"/>
      <c r="E35" s="4">
        <v>17159276040</v>
      </c>
      <c r="F35" s="4"/>
      <c r="G35" s="4">
        <v>16338445067</v>
      </c>
      <c r="H35" s="4"/>
      <c r="I35" s="4">
        <v>820830973</v>
      </c>
      <c r="J35" s="4"/>
      <c r="K35" s="4">
        <v>3574650</v>
      </c>
      <c r="L35" s="4"/>
      <c r="M35" s="4">
        <v>17159276040</v>
      </c>
      <c r="N35" s="4"/>
      <c r="O35" s="4">
        <v>18644299984</v>
      </c>
      <c r="P35" s="4"/>
      <c r="Q35" s="4">
        <v>-1485023943</v>
      </c>
      <c r="R35" s="3"/>
      <c r="S35" s="3"/>
      <c r="T35" s="3"/>
    </row>
    <row r="36" spans="1:20" ht="31.5" x14ac:dyDescent="0.6">
      <c r="A36" s="6" t="s">
        <v>25</v>
      </c>
      <c r="B36" s="6"/>
      <c r="C36" s="4">
        <v>581370</v>
      </c>
      <c r="D36" s="4"/>
      <c r="E36" s="4">
        <v>2681506337</v>
      </c>
      <c r="F36" s="4"/>
      <c r="G36" s="4">
        <v>2966080780</v>
      </c>
      <c r="H36" s="4"/>
      <c r="I36" s="4">
        <v>-284574442</v>
      </c>
      <c r="J36" s="4"/>
      <c r="K36" s="4">
        <v>581370</v>
      </c>
      <c r="L36" s="4"/>
      <c r="M36" s="4">
        <v>2681506337</v>
      </c>
      <c r="N36" s="4"/>
      <c r="O36" s="4">
        <v>2400758687</v>
      </c>
      <c r="P36" s="4"/>
      <c r="Q36" s="4">
        <v>280747650</v>
      </c>
      <c r="R36" s="3"/>
      <c r="S36" s="3"/>
      <c r="T36" s="3"/>
    </row>
    <row r="37" spans="1:20" ht="31.5" x14ac:dyDescent="0.6">
      <c r="A37" s="6" t="s">
        <v>26</v>
      </c>
      <c r="B37" s="6"/>
      <c r="C37" s="4">
        <v>2500000</v>
      </c>
      <c r="D37" s="4"/>
      <c r="E37" s="4">
        <v>12395803500</v>
      </c>
      <c r="F37" s="4"/>
      <c r="G37" s="4">
        <v>12425625000</v>
      </c>
      <c r="H37" s="4"/>
      <c r="I37" s="4">
        <v>-29821500</v>
      </c>
      <c r="J37" s="4"/>
      <c r="K37" s="4">
        <v>2500000</v>
      </c>
      <c r="L37" s="4"/>
      <c r="M37" s="4">
        <v>12395803500</v>
      </c>
      <c r="N37" s="4"/>
      <c r="O37" s="4">
        <v>11820300562</v>
      </c>
      <c r="P37" s="4"/>
      <c r="Q37" s="4">
        <v>575502938</v>
      </c>
      <c r="R37" s="3"/>
      <c r="S37" s="3"/>
      <c r="T37" s="3"/>
    </row>
    <row r="38" spans="1:20" ht="31.5" x14ac:dyDescent="0.6">
      <c r="A38" s="6" t="s">
        <v>23</v>
      </c>
      <c r="B38" s="6"/>
      <c r="C38" s="4">
        <v>491631</v>
      </c>
      <c r="D38" s="4"/>
      <c r="E38" s="4">
        <v>51509590850</v>
      </c>
      <c r="F38" s="4"/>
      <c r="G38" s="4">
        <v>56328229995</v>
      </c>
      <c r="H38" s="4"/>
      <c r="I38" s="4">
        <v>-4818639144</v>
      </c>
      <c r="J38" s="4"/>
      <c r="K38" s="4">
        <v>491631</v>
      </c>
      <c r="L38" s="4"/>
      <c r="M38" s="4">
        <v>51509590850</v>
      </c>
      <c r="N38" s="4"/>
      <c r="O38" s="4">
        <v>58066293550</v>
      </c>
      <c r="P38" s="4"/>
      <c r="Q38" s="4">
        <v>-6556702699</v>
      </c>
      <c r="R38" s="3"/>
      <c r="S38" s="3"/>
      <c r="T38" s="3"/>
    </row>
    <row r="39" spans="1:20" ht="31.5" x14ac:dyDescent="0.6">
      <c r="A39" s="6" t="s">
        <v>36</v>
      </c>
      <c r="B39" s="6"/>
      <c r="C39" s="4">
        <v>5726275</v>
      </c>
      <c r="D39" s="4"/>
      <c r="E39" s="4">
        <v>45082253016</v>
      </c>
      <c r="F39" s="4"/>
      <c r="G39" s="4">
        <v>43131720044</v>
      </c>
      <c r="H39" s="4"/>
      <c r="I39" s="4">
        <v>1950532972</v>
      </c>
      <c r="J39" s="4"/>
      <c r="K39" s="4">
        <v>5726275</v>
      </c>
      <c r="L39" s="4"/>
      <c r="M39" s="4">
        <v>45082253016</v>
      </c>
      <c r="N39" s="4"/>
      <c r="O39" s="4">
        <v>61671897274</v>
      </c>
      <c r="P39" s="4"/>
      <c r="Q39" s="4">
        <v>-16589644257</v>
      </c>
      <c r="R39" s="3"/>
      <c r="S39" s="3"/>
      <c r="T39" s="3"/>
    </row>
    <row r="40" spans="1:20" ht="31.5" x14ac:dyDescent="0.6">
      <c r="A40" s="6" t="s">
        <v>59</v>
      </c>
      <c r="B40" s="6"/>
      <c r="C40" s="4">
        <v>11000000</v>
      </c>
      <c r="D40" s="4"/>
      <c r="E40" s="4">
        <v>81025015500</v>
      </c>
      <c r="F40" s="4"/>
      <c r="G40" s="4">
        <v>79934110080</v>
      </c>
      <c r="H40" s="4"/>
      <c r="I40" s="4">
        <v>1090905420</v>
      </c>
      <c r="J40" s="4"/>
      <c r="K40" s="4">
        <v>11000000</v>
      </c>
      <c r="L40" s="4"/>
      <c r="M40" s="4">
        <v>81025015500</v>
      </c>
      <c r="N40" s="4"/>
      <c r="O40" s="4">
        <v>79934110080</v>
      </c>
      <c r="P40" s="4"/>
      <c r="Q40" s="4">
        <v>1090905420</v>
      </c>
      <c r="R40" s="3"/>
      <c r="S40" s="3"/>
      <c r="T40" s="3"/>
    </row>
    <row r="41" spans="1:20" ht="31.5" x14ac:dyDescent="0.6">
      <c r="A41" s="6" t="s">
        <v>44</v>
      </c>
      <c r="B41" s="6"/>
      <c r="C41" s="4">
        <v>2200000</v>
      </c>
      <c r="D41" s="4"/>
      <c r="E41" s="4">
        <v>55438168500</v>
      </c>
      <c r="F41" s="4"/>
      <c r="G41" s="4">
        <v>58390497000</v>
      </c>
      <c r="H41" s="4"/>
      <c r="I41" s="4">
        <v>-2952328500</v>
      </c>
      <c r="J41" s="4"/>
      <c r="K41" s="4">
        <v>2200000</v>
      </c>
      <c r="L41" s="4"/>
      <c r="M41" s="4">
        <v>55438168500</v>
      </c>
      <c r="N41" s="4"/>
      <c r="O41" s="4">
        <v>76143833064</v>
      </c>
      <c r="P41" s="4"/>
      <c r="Q41" s="4">
        <v>-20705664564</v>
      </c>
      <c r="R41" s="3"/>
      <c r="S41" s="3"/>
      <c r="T41" s="3"/>
    </row>
    <row r="42" spans="1:20" ht="31.5" x14ac:dyDescent="0.6">
      <c r="A42" s="6" t="s">
        <v>17</v>
      </c>
      <c r="B42" s="6"/>
      <c r="C42" s="4">
        <v>38137</v>
      </c>
      <c r="D42" s="4"/>
      <c r="E42" s="4">
        <v>26537059</v>
      </c>
      <c r="F42" s="4"/>
      <c r="G42" s="4">
        <v>26537059</v>
      </c>
      <c r="H42" s="4"/>
      <c r="I42" s="4">
        <v>0</v>
      </c>
      <c r="J42" s="4"/>
      <c r="K42" s="4">
        <v>38137</v>
      </c>
      <c r="L42" s="4"/>
      <c r="M42" s="4">
        <v>26537059</v>
      </c>
      <c r="N42" s="4"/>
      <c r="O42" s="4">
        <v>26537059</v>
      </c>
      <c r="P42" s="4"/>
      <c r="Q42" s="4">
        <v>0</v>
      </c>
      <c r="R42" s="3"/>
      <c r="S42" s="3"/>
      <c r="T42" s="3"/>
    </row>
    <row r="43" spans="1:20" ht="31.5" x14ac:dyDescent="0.6">
      <c r="A43" s="6" t="s">
        <v>18</v>
      </c>
      <c r="B43" s="6"/>
      <c r="C43" s="4">
        <v>108053</v>
      </c>
      <c r="D43" s="4"/>
      <c r="E43" s="4">
        <v>53705042</v>
      </c>
      <c r="F43" s="4"/>
      <c r="G43" s="4">
        <v>53705042</v>
      </c>
      <c r="H43" s="4"/>
      <c r="I43" s="4">
        <v>0</v>
      </c>
      <c r="J43" s="4"/>
      <c r="K43" s="4">
        <v>108053</v>
      </c>
      <c r="L43" s="4"/>
      <c r="M43" s="4">
        <v>53705042</v>
      </c>
      <c r="N43" s="4"/>
      <c r="O43" s="4">
        <v>53705042</v>
      </c>
      <c r="P43" s="4"/>
      <c r="Q43" s="4">
        <v>0</v>
      </c>
      <c r="R43" s="3"/>
      <c r="S43" s="3"/>
      <c r="T43" s="3"/>
    </row>
    <row r="44" spans="1:20" ht="31.5" x14ac:dyDescent="0.6">
      <c r="A44" s="6" t="s">
        <v>24</v>
      </c>
      <c r="B44" s="6"/>
      <c r="C44" s="4">
        <v>2635520</v>
      </c>
      <c r="D44" s="4"/>
      <c r="E44" s="4">
        <v>15352254524</v>
      </c>
      <c r="F44" s="4"/>
      <c r="G44" s="4">
        <v>13067755216</v>
      </c>
      <c r="H44" s="4"/>
      <c r="I44" s="4">
        <v>2284499308</v>
      </c>
      <c r="J44" s="4"/>
      <c r="K44" s="4">
        <v>2635520</v>
      </c>
      <c r="L44" s="4"/>
      <c r="M44" s="4">
        <v>15352254524</v>
      </c>
      <c r="N44" s="4"/>
      <c r="O44" s="4">
        <v>11773894601</v>
      </c>
      <c r="P44" s="4"/>
      <c r="Q44" s="4">
        <v>3578359923</v>
      </c>
      <c r="R44" s="3"/>
      <c r="S44" s="3"/>
      <c r="T44" s="3"/>
    </row>
    <row r="45" spans="1:20" ht="31.5" x14ac:dyDescent="0.6">
      <c r="A45" s="6" t="s">
        <v>61</v>
      </c>
      <c r="B45" s="6"/>
      <c r="C45" s="4">
        <v>43000</v>
      </c>
      <c r="D45" s="4"/>
      <c r="E45" s="4">
        <f>40382579330-31</f>
        <v>40382579299</v>
      </c>
      <c r="F45" s="4"/>
      <c r="G45" s="4">
        <v>40397220667</v>
      </c>
      <c r="H45" s="4"/>
      <c r="I45" s="4">
        <v>-14641336</v>
      </c>
      <c r="J45" s="4"/>
      <c r="K45" s="4">
        <v>43000</v>
      </c>
      <c r="L45" s="4"/>
      <c r="M45" s="4">
        <f>40382579330-31</f>
        <v>40382579299</v>
      </c>
      <c r="N45" s="4"/>
      <c r="O45" s="4">
        <v>40397220667</v>
      </c>
      <c r="P45" s="4"/>
      <c r="Q45" s="4">
        <v>-14641336</v>
      </c>
      <c r="R45" s="3"/>
      <c r="S45" s="3"/>
      <c r="T45" s="3"/>
    </row>
    <row r="46" spans="1:20" ht="32.25" thickBot="1" x14ac:dyDescent="0.65">
      <c r="A46" s="6"/>
      <c r="B46" s="6"/>
      <c r="C46" s="7">
        <f>SUM(C8:C45)</f>
        <v>226771351</v>
      </c>
      <c r="D46" s="4"/>
      <c r="E46" s="13">
        <f>SUM(E8:E45)</f>
        <v>1478919353526</v>
      </c>
      <c r="F46" s="4"/>
      <c r="G46" s="7">
        <f>SUM(G8:G45)</f>
        <v>1517066774068</v>
      </c>
      <c r="H46" s="4"/>
      <c r="I46" s="7">
        <f>SUM(I8:I45)</f>
        <v>-38147420497</v>
      </c>
      <c r="J46" s="4"/>
      <c r="K46" s="7">
        <f>SUM(K8:K45)</f>
        <v>226771351</v>
      </c>
      <c r="L46" s="4"/>
      <c r="M46" s="13">
        <f>SUM(M8:M45)</f>
        <v>1478919353526</v>
      </c>
      <c r="N46" s="4"/>
      <c r="O46" s="7">
        <f>SUM(O8:O45)</f>
        <v>1629204149750</v>
      </c>
      <c r="P46" s="4"/>
      <c r="Q46" s="7">
        <f>SUM(Q8:Q45)</f>
        <v>-150284796178</v>
      </c>
      <c r="R46" s="3"/>
      <c r="S46" s="3"/>
      <c r="T46" s="3"/>
    </row>
    <row r="47" spans="1:20" ht="32.25" thickTop="1" x14ac:dyDescent="0.4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31.5" x14ac:dyDescent="0.4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3:20" ht="31.5" x14ac:dyDescent="0.4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3:20" ht="31.5" x14ac:dyDescent="0.4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3:20" ht="31.5" x14ac:dyDescent="0.4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3:20" ht="31.5" x14ac:dyDescent="0.4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3:20" ht="31.5" x14ac:dyDescent="0.4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3:20" ht="31.5" x14ac:dyDescent="0.4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3:20" ht="31.5" x14ac:dyDescent="0.4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3:20" ht="31.5" x14ac:dyDescent="0.4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3:20" ht="31.5" x14ac:dyDescent="0.4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3:20" ht="31.5" x14ac:dyDescent="0.4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3:20" ht="31.5" x14ac:dyDescent="0.4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3:20" ht="31.5" x14ac:dyDescent="0.4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3:20" ht="31.5" x14ac:dyDescent="0.4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3:20" ht="31.5" x14ac:dyDescent="0.4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3:20" ht="31.5" x14ac:dyDescent="0.4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3:20" ht="31.5" x14ac:dyDescent="0.4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3:20" ht="31.5" x14ac:dyDescent="0.4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3:20" ht="31.5" x14ac:dyDescent="0.4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3:20" ht="31.5" x14ac:dyDescent="0.4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3:20" ht="31.5" x14ac:dyDescent="0.4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3:20" ht="31.5" x14ac:dyDescent="0.4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3:20" ht="31.5" x14ac:dyDescent="0.4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3:20" ht="31.5" x14ac:dyDescent="0.4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3:20" ht="31.5" x14ac:dyDescent="0.4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3:20" ht="31.5" x14ac:dyDescent="0.4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3:20" ht="31.5" x14ac:dyDescent="0.4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3:20" ht="31.5" x14ac:dyDescent="0.4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3:20" ht="31.5" x14ac:dyDescent="0.4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3:20" ht="31.5" x14ac:dyDescent="0.4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3:20" ht="31.5" x14ac:dyDescent="0.4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3:20" ht="31.5" x14ac:dyDescent="0.4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3:20" ht="31.5" x14ac:dyDescent="0.4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3:20" ht="31.5" x14ac:dyDescent="0.4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3:20" ht="31.5" x14ac:dyDescent="0.4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3:20" ht="31.5" x14ac:dyDescent="0.4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3:20" ht="31.5" x14ac:dyDescent="0.4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3:20" ht="31.5" x14ac:dyDescent="0.4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3:20" ht="31.5" x14ac:dyDescent="0.4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3:20" ht="31.5" x14ac:dyDescent="0.4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3:20" ht="31.5" x14ac:dyDescent="0.4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3:20" ht="31.5" x14ac:dyDescent="0.4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3:20" ht="31.5" x14ac:dyDescent="0.4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3:20" ht="31.5" x14ac:dyDescent="0.4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3:20" ht="31.5" x14ac:dyDescent="0.4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3:20" ht="31.5" x14ac:dyDescent="0.4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3:20" ht="31.5" x14ac:dyDescent="0.4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3:20" ht="31.5" x14ac:dyDescent="0.4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3:20" ht="31.5" x14ac:dyDescent="0.4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3:20" ht="31.5" x14ac:dyDescent="0.4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79"/>
  <sheetViews>
    <sheetView rightToLeft="1" view="pageBreakPreview" zoomScale="60" zoomScaleNormal="85" workbookViewId="0">
      <selection activeCell="M17" sqref="M17"/>
    </sheetView>
  </sheetViews>
  <sheetFormatPr defaultRowHeight="18.75" x14ac:dyDescent="0.45"/>
  <cols>
    <col min="1" max="1" width="36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30.71093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3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3" ht="30" x14ac:dyDescent="0.45">
      <c r="A3" s="15" t="s">
        <v>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3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23" ht="30" x14ac:dyDescent="0.45">
      <c r="A6" s="15" t="s">
        <v>3</v>
      </c>
      <c r="C6" s="16" t="s">
        <v>96</v>
      </c>
      <c r="D6" s="16" t="s">
        <v>96</v>
      </c>
      <c r="E6" s="16" t="s">
        <v>96</v>
      </c>
      <c r="F6" s="16" t="s">
        <v>96</v>
      </c>
      <c r="G6" s="16" t="s">
        <v>96</v>
      </c>
      <c r="H6" s="16" t="s">
        <v>96</v>
      </c>
      <c r="I6" s="16" t="s">
        <v>96</v>
      </c>
      <c r="K6" s="16" t="s">
        <v>97</v>
      </c>
      <c r="L6" s="16" t="s">
        <v>97</v>
      </c>
      <c r="M6" s="16" t="s">
        <v>97</v>
      </c>
      <c r="N6" s="16" t="s">
        <v>97</v>
      </c>
      <c r="O6" s="16" t="s">
        <v>97</v>
      </c>
      <c r="P6" s="16" t="s">
        <v>97</v>
      </c>
      <c r="Q6" s="16" t="s">
        <v>97</v>
      </c>
    </row>
    <row r="7" spans="1:23" ht="60" x14ac:dyDescent="0.45">
      <c r="A7" s="16" t="s">
        <v>3</v>
      </c>
      <c r="C7" s="16" t="s">
        <v>7</v>
      </c>
      <c r="E7" s="16" t="s">
        <v>150</v>
      </c>
      <c r="G7" s="16" t="s">
        <v>151</v>
      </c>
      <c r="I7" s="18" t="s">
        <v>153</v>
      </c>
      <c r="K7" s="16" t="s">
        <v>7</v>
      </c>
      <c r="M7" s="16" t="s">
        <v>150</v>
      </c>
      <c r="O7" s="16" t="s">
        <v>151</v>
      </c>
      <c r="Q7" s="25" t="s">
        <v>153</v>
      </c>
    </row>
    <row r="8" spans="1:23" ht="31.5" x14ac:dyDescent="0.6">
      <c r="A8" s="6" t="s">
        <v>51</v>
      </c>
      <c r="B8" s="6"/>
      <c r="C8" s="4">
        <v>1756700</v>
      </c>
      <c r="D8" s="4"/>
      <c r="E8" s="4">
        <v>40835004214</v>
      </c>
      <c r="F8" s="4"/>
      <c r="G8" s="4">
        <v>42102030479</v>
      </c>
      <c r="H8" s="4"/>
      <c r="I8" s="4">
        <v>-1267026265</v>
      </c>
      <c r="J8" s="4"/>
      <c r="K8" s="4">
        <v>1756700</v>
      </c>
      <c r="L8" s="4"/>
      <c r="M8" s="4">
        <v>40835004214</v>
      </c>
      <c r="N8" s="4"/>
      <c r="O8" s="4">
        <v>42102030479</v>
      </c>
      <c r="P8" s="4"/>
      <c r="Q8" s="4">
        <v>-1267026265</v>
      </c>
      <c r="R8" s="4"/>
      <c r="S8" s="4"/>
      <c r="T8" s="4"/>
      <c r="U8" s="4"/>
      <c r="V8" s="3"/>
      <c r="W8" s="3"/>
    </row>
    <row r="9" spans="1:23" ht="31.5" x14ac:dyDescent="0.6">
      <c r="A9" s="6" t="s">
        <v>19</v>
      </c>
      <c r="B9" s="6"/>
      <c r="C9" s="4">
        <v>6303477</v>
      </c>
      <c r="D9" s="4"/>
      <c r="E9" s="4">
        <v>9955903355</v>
      </c>
      <c r="F9" s="4"/>
      <c r="G9" s="4">
        <v>9122497569</v>
      </c>
      <c r="H9" s="4"/>
      <c r="I9" s="4">
        <v>833405786</v>
      </c>
      <c r="J9" s="4"/>
      <c r="K9" s="4">
        <v>9887846</v>
      </c>
      <c r="L9" s="4"/>
      <c r="M9" s="4">
        <v>16660261309</v>
      </c>
      <c r="N9" s="4"/>
      <c r="O9" s="4">
        <v>15415903530</v>
      </c>
      <c r="P9" s="4"/>
      <c r="Q9" s="4">
        <v>1244357779</v>
      </c>
      <c r="R9" s="4"/>
      <c r="S9" s="4"/>
      <c r="T9" s="4"/>
      <c r="U9" s="4"/>
      <c r="V9" s="3"/>
      <c r="W9" s="3"/>
    </row>
    <row r="10" spans="1:23" ht="31.5" x14ac:dyDescent="0.6">
      <c r="A10" s="6" t="s">
        <v>32</v>
      </c>
      <c r="B10" s="6"/>
      <c r="C10" s="4">
        <v>700000</v>
      </c>
      <c r="D10" s="4"/>
      <c r="E10" s="4">
        <v>1713698319</v>
      </c>
      <c r="F10" s="4"/>
      <c r="G10" s="4">
        <v>3355800000</v>
      </c>
      <c r="H10" s="4"/>
      <c r="I10" s="4">
        <v>-1642101681</v>
      </c>
      <c r="J10" s="4"/>
      <c r="K10" s="4">
        <v>700000</v>
      </c>
      <c r="L10" s="4"/>
      <c r="M10" s="4">
        <v>1713698319</v>
      </c>
      <c r="N10" s="4"/>
      <c r="O10" s="4">
        <v>3355800000</v>
      </c>
      <c r="P10" s="4"/>
      <c r="Q10" s="4">
        <v>-1642101681</v>
      </c>
      <c r="R10" s="4"/>
      <c r="S10" s="4"/>
      <c r="T10" s="4"/>
      <c r="U10" s="4"/>
      <c r="V10" s="3"/>
      <c r="W10" s="3"/>
    </row>
    <row r="11" spans="1:23" ht="31.5" x14ac:dyDescent="0.6">
      <c r="A11" s="6" t="s">
        <v>38</v>
      </c>
      <c r="B11" s="6"/>
      <c r="C11" s="4">
        <v>3500000</v>
      </c>
      <c r="D11" s="4"/>
      <c r="E11" s="4">
        <v>15263972994</v>
      </c>
      <c r="F11" s="4"/>
      <c r="G11" s="4">
        <v>16247217138</v>
      </c>
      <c r="H11" s="4"/>
      <c r="I11" s="4">
        <v>-983244144</v>
      </c>
      <c r="J11" s="4"/>
      <c r="K11" s="4">
        <v>17144968</v>
      </c>
      <c r="L11" s="4"/>
      <c r="M11" s="4">
        <v>140472919238</v>
      </c>
      <c r="N11" s="4"/>
      <c r="O11" s="4">
        <v>141091315401</v>
      </c>
      <c r="P11" s="4"/>
      <c r="Q11" s="4">
        <v>-618396163</v>
      </c>
      <c r="R11" s="4"/>
      <c r="S11" s="4"/>
      <c r="T11" s="4"/>
      <c r="U11" s="4"/>
      <c r="V11" s="3"/>
      <c r="W11" s="3"/>
    </row>
    <row r="12" spans="1:23" ht="31.5" x14ac:dyDescent="0.6">
      <c r="A12" s="6" t="s">
        <v>25</v>
      </c>
      <c r="B12" s="6"/>
      <c r="C12" s="4">
        <v>425550</v>
      </c>
      <c r="D12" s="4"/>
      <c r="E12" s="4">
        <v>2032865919</v>
      </c>
      <c r="F12" s="4"/>
      <c r="G12" s="4">
        <v>1757302349</v>
      </c>
      <c r="H12" s="4"/>
      <c r="I12" s="4">
        <v>275563570</v>
      </c>
      <c r="J12" s="4"/>
      <c r="K12" s="4">
        <v>425550</v>
      </c>
      <c r="L12" s="4"/>
      <c r="M12" s="4">
        <v>2032865919</v>
      </c>
      <c r="N12" s="4"/>
      <c r="O12" s="4">
        <v>1757302349</v>
      </c>
      <c r="P12" s="4"/>
      <c r="Q12" s="4">
        <v>275563570</v>
      </c>
      <c r="R12" s="4"/>
      <c r="S12" s="4"/>
      <c r="T12" s="4"/>
      <c r="U12" s="4"/>
      <c r="V12" s="3"/>
      <c r="W12" s="3"/>
    </row>
    <row r="13" spans="1:23" ht="31.5" x14ac:dyDescent="0.6">
      <c r="A13" s="6" t="s">
        <v>30</v>
      </c>
      <c r="B13" s="6"/>
      <c r="C13" s="4">
        <v>604152</v>
      </c>
      <c r="D13" s="4"/>
      <c r="E13" s="4">
        <v>1993364053</v>
      </c>
      <c r="F13" s="4"/>
      <c r="G13" s="4">
        <v>1547233272</v>
      </c>
      <c r="H13" s="4"/>
      <c r="I13" s="4">
        <v>446130781</v>
      </c>
      <c r="J13" s="4"/>
      <c r="K13" s="4">
        <v>604152</v>
      </c>
      <c r="L13" s="4"/>
      <c r="M13" s="4">
        <v>1993364053</v>
      </c>
      <c r="N13" s="4"/>
      <c r="O13" s="4">
        <v>1547233272</v>
      </c>
      <c r="P13" s="4"/>
      <c r="Q13" s="4">
        <v>446130781</v>
      </c>
      <c r="R13" s="4"/>
      <c r="S13" s="4"/>
      <c r="T13" s="4"/>
      <c r="U13" s="4"/>
      <c r="V13" s="3"/>
      <c r="W13" s="3"/>
    </row>
    <row r="14" spans="1:23" ht="31.5" x14ac:dyDescent="0.6">
      <c r="A14" s="6" t="s">
        <v>36</v>
      </c>
      <c r="B14" s="6"/>
      <c r="C14" s="4">
        <v>1273725</v>
      </c>
      <c r="D14" s="4"/>
      <c r="E14" s="4">
        <v>10110153268</v>
      </c>
      <c r="F14" s="4"/>
      <c r="G14" s="4">
        <v>13717999456</v>
      </c>
      <c r="H14" s="4"/>
      <c r="I14" s="4">
        <v>-3607846188</v>
      </c>
      <c r="J14" s="4"/>
      <c r="K14" s="4">
        <v>1273725</v>
      </c>
      <c r="L14" s="4"/>
      <c r="M14" s="4">
        <v>10110153268</v>
      </c>
      <c r="N14" s="4"/>
      <c r="O14" s="4">
        <v>13717999456</v>
      </c>
      <c r="P14" s="4"/>
      <c r="Q14" s="4">
        <v>-3607846188</v>
      </c>
      <c r="R14" s="4"/>
      <c r="S14" s="4"/>
      <c r="T14" s="4"/>
      <c r="U14" s="4"/>
      <c r="V14" s="3"/>
      <c r="W14" s="3"/>
    </row>
    <row r="15" spans="1:23" ht="31.5" x14ac:dyDescent="0.6">
      <c r="A15" s="6" t="s">
        <v>29</v>
      </c>
      <c r="B15" s="6"/>
      <c r="C15" s="4">
        <v>5800000</v>
      </c>
      <c r="D15" s="4"/>
      <c r="E15" s="4">
        <v>25282905477</v>
      </c>
      <c r="F15" s="4"/>
      <c r="G15" s="4">
        <v>33378931916</v>
      </c>
      <c r="H15" s="4"/>
      <c r="I15" s="4">
        <v>-8096026439</v>
      </c>
      <c r="J15" s="4"/>
      <c r="K15" s="4">
        <v>5800000</v>
      </c>
      <c r="L15" s="4"/>
      <c r="M15" s="4">
        <v>25282905477</v>
      </c>
      <c r="N15" s="4"/>
      <c r="O15" s="4">
        <v>33378931916</v>
      </c>
      <c r="P15" s="4"/>
      <c r="Q15" s="4">
        <v>-8096026439</v>
      </c>
      <c r="R15" s="4"/>
      <c r="S15" s="4"/>
      <c r="T15" s="4"/>
      <c r="U15" s="4"/>
      <c r="V15" s="3"/>
      <c r="W15" s="3"/>
    </row>
    <row r="16" spans="1:23" ht="31.5" x14ac:dyDescent="0.6">
      <c r="A16" s="6" t="s">
        <v>52</v>
      </c>
      <c r="B16" s="6"/>
      <c r="C16" s="4">
        <v>1</v>
      </c>
      <c r="D16" s="4"/>
      <c r="E16" s="4">
        <v>1</v>
      </c>
      <c r="F16" s="4"/>
      <c r="G16" s="4">
        <v>13837</v>
      </c>
      <c r="H16" s="4"/>
      <c r="I16" s="4">
        <v>-13836</v>
      </c>
      <c r="J16" s="4"/>
      <c r="K16" s="4">
        <v>9500608</v>
      </c>
      <c r="L16" s="4"/>
      <c r="M16" s="4">
        <v>151422936591</v>
      </c>
      <c r="N16" s="4"/>
      <c r="O16" s="4">
        <v>131457963425</v>
      </c>
      <c r="P16" s="4"/>
      <c r="Q16" s="4">
        <v>19964973166</v>
      </c>
      <c r="R16" s="4"/>
      <c r="S16" s="4"/>
      <c r="T16" s="4"/>
      <c r="U16" s="4"/>
      <c r="V16" s="3"/>
      <c r="W16" s="3"/>
    </row>
    <row r="17" spans="1:23" ht="31.5" x14ac:dyDescent="0.6">
      <c r="A17" s="6" t="s">
        <v>34</v>
      </c>
      <c r="B17" s="6"/>
      <c r="C17" s="4">
        <v>290267</v>
      </c>
      <c r="D17" s="4"/>
      <c r="E17" s="4">
        <v>6596438512</v>
      </c>
      <c r="F17" s="4"/>
      <c r="G17" s="4">
        <v>5767912832</v>
      </c>
      <c r="H17" s="4"/>
      <c r="I17" s="4">
        <v>828525680</v>
      </c>
      <c r="J17" s="4"/>
      <c r="K17" s="4">
        <v>496919</v>
      </c>
      <c r="L17" s="4"/>
      <c r="M17" s="4">
        <v>11371342411</v>
      </c>
      <c r="N17" s="4"/>
      <c r="O17" s="4">
        <v>9874307018</v>
      </c>
      <c r="P17" s="4"/>
      <c r="Q17" s="4">
        <v>1497035393</v>
      </c>
      <c r="R17" s="4"/>
      <c r="S17" s="4"/>
      <c r="T17" s="4"/>
      <c r="U17" s="4"/>
      <c r="V17" s="3"/>
      <c r="W17" s="3"/>
    </row>
    <row r="18" spans="1:23" ht="31.5" x14ac:dyDescent="0.6">
      <c r="A18" s="6" t="s">
        <v>50</v>
      </c>
      <c r="B18" s="6"/>
      <c r="C18" s="4">
        <v>1100000</v>
      </c>
      <c r="D18" s="4"/>
      <c r="E18" s="4">
        <v>13724940719</v>
      </c>
      <c r="F18" s="4"/>
      <c r="G18" s="4">
        <v>17848465868</v>
      </c>
      <c r="H18" s="4"/>
      <c r="I18" s="4">
        <v>-4123525149</v>
      </c>
      <c r="J18" s="4"/>
      <c r="K18" s="4">
        <v>4170680</v>
      </c>
      <c r="L18" s="4"/>
      <c r="M18" s="4">
        <v>67531354526</v>
      </c>
      <c r="N18" s="4"/>
      <c r="O18" s="4">
        <v>67672945482</v>
      </c>
      <c r="P18" s="4"/>
      <c r="Q18" s="4">
        <v>-141590956</v>
      </c>
      <c r="R18" s="4"/>
      <c r="S18" s="4"/>
      <c r="T18" s="4"/>
      <c r="U18" s="4"/>
      <c r="V18" s="3"/>
      <c r="W18" s="3"/>
    </row>
    <row r="19" spans="1:23" ht="31.5" x14ac:dyDescent="0.6">
      <c r="A19" s="6" t="s">
        <v>45</v>
      </c>
      <c r="B19" s="6"/>
      <c r="C19" s="4">
        <v>450000</v>
      </c>
      <c r="D19" s="4"/>
      <c r="E19" s="4">
        <v>39882515931</v>
      </c>
      <c r="F19" s="4"/>
      <c r="G19" s="4">
        <v>29903886624</v>
      </c>
      <c r="H19" s="4"/>
      <c r="I19" s="4">
        <v>9978629307</v>
      </c>
      <c r="J19" s="4"/>
      <c r="K19" s="4">
        <v>600000</v>
      </c>
      <c r="L19" s="4"/>
      <c r="M19" s="4">
        <v>53718654721</v>
      </c>
      <c r="N19" s="4"/>
      <c r="O19" s="4">
        <v>39871848842</v>
      </c>
      <c r="P19" s="4"/>
      <c r="Q19" s="4">
        <v>13846805879</v>
      </c>
      <c r="R19" s="4"/>
      <c r="S19" s="4"/>
      <c r="T19" s="4"/>
      <c r="U19" s="4"/>
      <c r="V19" s="3"/>
      <c r="W19" s="3"/>
    </row>
    <row r="20" spans="1:23" ht="31.5" x14ac:dyDescent="0.6">
      <c r="A20" s="6" t="s">
        <v>31</v>
      </c>
      <c r="B20" s="6"/>
      <c r="C20" s="4">
        <v>981595</v>
      </c>
      <c r="D20" s="4"/>
      <c r="E20" s="4">
        <v>8139741798</v>
      </c>
      <c r="F20" s="4"/>
      <c r="G20" s="4">
        <v>10514845640</v>
      </c>
      <c r="H20" s="4"/>
      <c r="I20" s="4">
        <v>-2375103842</v>
      </c>
      <c r="J20" s="4"/>
      <c r="K20" s="4">
        <v>981595</v>
      </c>
      <c r="L20" s="4"/>
      <c r="M20" s="4">
        <v>8139741798</v>
      </c>
      <c r="N20" s="4"/>
      <c r="O20" s="4">
        <v>10514845640</v>
      </c>
      <c r="P20" s="4"/>
      <c r="Q20" s="4">
        <v>-2375103842</v>
      </c>
      <c r="R20" s="4"/>
      <c r="S20" s="4"/>
      <c r="T20" s="4"/>
      <c r="U20" s="4"/>
      <c r="V20" s="3"/>
      <c r="W20" s="3"/>
    </row>
    <row r="21" spans="1:23" ht="31.5" x14ac:dyDescent="0.6">
      <c r="A21" s="6" t="s">
        <v>123</v>
      </c>
      <c r="B21" s="6"/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7500000</v>
      </c>
      <c r="L21" s="4"/>
      <c r="M21" s="4">
        <v>86581878055</v>
      </c>
      <c r="N21" s="4"/>
      <c r="O21" s="4">
        <v>67446292500</v>
      </c>
      <c r="P21" s="4"/>
      <c r="Q21" s="4">
        <v>19135585555</v>
      </c>
      <c r="R21" s="4"/>
      <c r="S21" s="4"/>
      <c r="T21" s="4"/>
      <c r="U21" s="4"/>
      <c r="V21" s="3"/>
      <c r="W21" s="3"/>
    </row>
    <row r="22" spans="1:23" ht="31.5" x14ac:dyDescent="0.6">
      <c r="A22" s="6" t="s">
        <v>154</v>
      </c>
      <c r="B22" s="6"/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100100</v>
      </c>
      <c r="L22" s="4"/>
      <c r="M22" s="4">
        <v>5079699878</v>
      </c>
      <c r="N22" s="4"/>
      <c r="O22" s="4">
        <v>5071811173</v>
      </c>
      <c r="P22" s="4"/>
      <c r="Q22" s="4">
        <v>7888705</v>
      </c>
      <c r="R22" s="4"/>
      <c r="S22" s="4"/>
      <c r="T22" s="4"/>
      <c r="U22" s="4"/>
      <c r="V22" s="3"/>
      <c r="W22" s="3"/>
    </row>
    <row r="23" spans="1:23" ht="31.5" x14ac:dyDescent="0.6">
      <c r="A23" s="6" t="s">
        <v>27</v>
      </c>
      <c r="B23" s="6"/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12104</v>
      </c>
      <c r="L23" s="4"/>
      <c r="M23" s="4">
        <v>505343212</v>
      </c>
      <c r="N23" s="4"/>
      <c r="O23" s="4">
        <v>333370103</v>
      </c>
      <c r="P23" s="4"/>
      <c r="Q23" s="4">
        <v>171973109</v>
      </c>
      <c r="R23" s="4"/>
      <c r="S23" s="4"/>
      <c r="T23" s="4"/>
      <c r="U23" s="4"/>
      <c r="V23" s="3"/>
      <c r="W23" s="3"/>
    </row>
    <row r="24" spans="1:23" ht="31.5" x14ac:dyDescent="0.6">
      <c r="A24" s="6" t="s">
        <v>155</v>
      </c>
      <c r="B24" s="6"/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1394767</v>
      </c>
      <c r="L24" s="4"/>
      <c r="M24" s="4">
        <v>5236690201</v>
      </c>
      <c r="N24" s="4"/>
      <c r="O24" s="4">
        <v>6886595532</v>
      </c>
      <c r="P24" s="4"/>
      <c r="Q24" s="4">
        <v>-1649905331</v>
      </c>
      <c r="R24" s="4"/>
      <c r="S24" s="4"/>
      <c r="T24" s="4"/>
      <c r="U24" s="4"/>
      <c r="V24" s="3"/>
      <c r="W24" s="3"/>
    </row>
    <row r="25" spans="1:23" ht="31.5" x14ac:dyDescent="0.6">
      <c r="A25" s="6" t="s">
        <v>21</v>
      </c>
      <c r="B25" s="6"/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3639777</v>
      </c>
      <c r="L25" s="4"/>
      <c r="M25" s="4">
        <v>80214247485</v>
      </c>
      <c r="N25" s="4"/>
      <c r="O25" s="4">
        <v>37591741284</v>
      </c>
      <c r="P25" s="4"/>
      <c r="Q25" s="4">
        <v>42622506201</v>
      </c>
      <c r="R25" s="4"/>
      <c r="S25" s="4"/>
      <c r="T25" s="4"/>
      <c r="U25" s="4"/>
      <c r="V25" s="3"/>
      <c r="W25" s="3"/>
    </row>
    <row r="26" spans="1:23" ht="31.5" x14ac:dyDescent="0.6">
      <c r="A26" s="6" t="s">
        <v>20</v>
      </c>
      <c r="B26" s="6"/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2414189</v>
      </c>
      <c r="L26" s="4"/>
      <c r="M26" s="4">
        <v>21880659887</v>
      </c>
      <c r="N26" s="4"/>
      <c r="O26" s="4">
        <v>23255678186</v>
      </c>
      <c r="P26" s="4"/>
      <c r="Q26" s="4">
        <v>-1375018299</v>
      </c>
      <c r="R26" s="4"/>
      <c r="S26" s="4"/>
      <c r="T26" s="4"/>
      <c r="U26" s="4"/>
      <c r="V26" s="3"/>
      <c r="W26" s="3"/>
    </row>
    <row r="27" spans="1:23" ht="31.5" x14ac:dyDescent="0.6">
      <c r="A27" s="6" t="s">
        <v>156</v>
      </c>
      <c r="B27" s="6"/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1819888</v>
      </c>
      <c r="L27" s="4"/>
      <c r="M27" s="4">
        <v>28221638814</v>
      </c>
      <c r="N27" s="4"/>
      <c r="O27" s="4">
        <v>17856741056</v>
      </c>
      <c r="P27" s="4"/>
      <c r="Q27" s="4">
        <v>10364897758</v>
      </c>
      <c r="R27" s="4"/>
      <c r="S27" s="4"/>
      <c r="T27" s="4"/>
      <c r="U27" s="4"/>
      <c r="V27" s="3"/>
      <c r="W27" s="3"/>
    </row>
    <row r="28" spans="1:23" ht="31.5" x14ac:dyDescent="0.6">
      <c r="A28" s="6" t="s">
        <v>157</v>
      </c>
      <c r="B28" s="6"/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2500001</v>
      </c>
      <c r="L28" s="4"/>
      <c r="M28" s="4">
        <v>13853226738</v>
      </c>
      <c r="N28" s="4"/>
      <c r="O28" s="4">
        <v>15246247973</v>
      </c>
      <c r="P28" s="4"/>
      <c r="Q28" s="4">
        <v>-1393021235</v>
      </c>
      <c r="R28" s="4"/>
      <c r="S28" s="4"/>
      <c r="T28" s="4"/>
      <c r="U28" s="4"/>
      <c r="V28" s="3"/>
      <c r="W28" s="3"/>
    </row>
    <row r="29" spans="1:23" ht="31.5" x14ac:dyDescent="0.6">
      <c r="A29" s="6" t="s">
        <v>112</v>
      </c>
      <c r="B29" s="6"/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2600000</v>
      </c>
      <c r="L29" s="4"/>
      <c r="M29" s="4">
        <v>18200713138</v>
      </c>
      <c r="N29" s="4"/>
      <c r="O29" s="4">
        <v>17833257000</v>
      </c>
      <c r="P29" s="4"/>
      <c r="Q29" s="4">
        <v>367456138</v>
      </c>
      <c r="R29" s="4"/>
      <c r="S29" s="4"/>
      <c r="T29" s="4"/>
      <c r="U29" s="4"/>
      <c r="V29" s="3"/>
      <c r="W29" s="3"/>
    </row>
    <row r="30" spans="1:23" ht="31.5" x14ac:dyDescent="0.6">
      <c r="A30" s="6" t="s">
        <v>158</v>
      </c>
      <c r="B30" s="6"/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3600000</v>
      </c>
      <c r="L30" s="4"/>
      <c r="M30" s="4">
        <v>42005002045</v>
      </c>
      <c r="N30" s="4"/>
      <c r="O30" s="4">
        <v>35606871000</v>
      </c>
      <c r="P30" s="4"/>
      <c r="Q30" s="4">
        <v>6398131045</v>
      </c>
      <c r="R30" s="4"/>
      <c r="S30" s="4"/>
      <c r="T30" s="4"/>
      <c r="U30" s="4"/>
      <c r="V30" s="3"/>
      <c r="W30" s="3"/>
    </row>
    <row r="31" spans="1:23" ht="31.5" x14ac:dyDescent="0.6">
      <c r="A31" s="6" t="s">
        <v>135</v>
      </c>
      <c r="B31" s="6"/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2000000</v>
      </c>
      <c r="L31" s="4"/>
      <c r="M31" s="4">
        <v>8979391422</v>
      </c>
      <c r="N31" s="4"/>
      <c r="O31" s="4">
        <v>10609836767</v>
      </c>
      <c r="P31" s="4"/>
      <c r="Q31" s="4">
        <v>-1630445345</v>
      </c>
      <c r="R31" s="4"/>
      <c r="S31" s="4"/>
      <c r="T31" s="4"/>
      <c r="U31" s="4"/>
      <c r="V31" s="3"/>
      <c r="W31" s="3"/>
    </row>
    <row r="32" spans="1:23" ht="31.5" x14ac:dyDescent="0.6">
      <c r="A32" s="6" t="s">
        <v>159</v>
      </c>
      <c r="B32" s="6"/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11450002</v>
      </c>
      <c r="L32" s="4"/>
      <c r="M32" s="4">
        <v>57082811327</v>
      </c>
      <c r="N32" s="4"/>
      <c r="O32" s="4">
        <v>73936656674</v>
      </c>
      <c r="P32" s="4"/>
      <c r="Q32" s="4">
        <v>-16853845347</v>
      </c>
      <c r="R32" s="4"/>
      <c r="S32" s="4"/>
      <c r="T32" s="4"/>
      <c r="U32" s="4"/>
      <c r="V32" s="3"/>
      <c r="W32" s="3"/>
    </row>
    <row r="33" spans="1:23" ht="31.5" x14ac:dyDescent="0.6">
      <c r="A33" s="6" t="s">
        <v>160</v>
      </c>
      <c r="B33" s="6"/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3060000</v>
      </c>
      <c r="L33" s="4"/>
      <c r="M33" s="4">
        <v>26817840000</v>
      </c>
      <c r="N33" s="4"/>
      <c r="O33" s="4">
        <v>33398887140</v>
      </c>
      <c r="P33" s="4"/>
      <c r="Q33" s="4">
        <v>-6581047140</v>
      </c>
      <c r="R33" s="4"/>
      <c r="S33" s="4"/>
      <c r="T33" s="4"/>
      <c r="U33" s="4"/>
      <c r="V33" s="3"/>
      <c r="W33" s="3"/>
    </row>
    <row r="34" spans="1:23" ht="31.5" x14ac:dyDescent="0.6">
      <c r="A34" s="6" t="s">
        <v>37</v>
      </c>
      <c r="B34" s="6"/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5368165</v>
      </c>
      <c r="L34" s="4"/>
      <c r="M34" s="4">
        <v>53745524957</v>
      </c>
      <c r="N34" s="4"/>
      <c r="O34" s="4">
        <v>47646988423</v>
      </c>
      <c r="P34" s="4"/>
      <c r="Q34" s="4">
        <v>6098536534</v>
      </c>
      <c r="R34" s="4"/>
      <c r="S34" s="4"/>
      <c r="T34" s="4"/>
      <c r="U34" s="4"/>
      <c r="V34" s="3"/>
      <c r="W34" s="3"/>
    </row>
    <row r="35" spans="1:23" ht="31.5" x14ac:dyDescent="0.6">
      <c r="A35" s="6" t="s">
        <v>39</v>
      </c>
      <c r="B35" s="6"/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4000000</v>
      </c>
      <c r="L35" s="4"/>
      <c r="M35" s="4">
        <v>51801267000</v>
      </c>
      <c r="N35" s="4"/>
      <c r="O35" s="4">
        <v>46238324490</v>
      </c>
      <c r="P35" s="4"/>
      <c r="Q35" s="4">
        <v>5562942510</v>
      </c>
      <c r="R35" s="4"/>
      <c r="S35" s="4"/>
      <c r="T35" s="4"/>
      <c r="U35" s="4"/>
      <c r="V35" s="3"/>
      <c r="W35" s="3"/>
    </row>
    <row r="36" spans="1:23" ht="31.5" x14ac:dyDescent="0.6">
      <c r="A36" s="6" t="s">
        <v>40</v>
      </c>
      <c r="B36" s="6"/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3100000</v>
      </c>
      <c r="L36" s="4"/>
      <c r="M36" s="4">
        <v>43422184378</v>
      </c>
      <c r="N36" s="4"/>
      <c r="O36" s="4">
        <v>45009133226</v>
      </c>
      <c r="P36" s="4"/>
      <c r="Q36" s="4">
        <v>-1586948848</v>
      </c>
      <c r="R36" s="4"/>
      <c r="S36" s="4"/>
      <c r="T36" s="4"/>
      <c r="U36" s="4"/>
      <c r="V36" s="3"/>
      <c r="W36" s="3"/>
    </row>
    <row r="37" spans="1:23" ht="31.5" x14ac:dyDescent="0.6">
      <c r="A37" s="6" t="s">
        <v>148</v>
      </c>
      <c r="B37" s="6"/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25453</v>
      </c>
      <c r="L37" s="4"/>
      <c r="M37" s="4">
        <v>130402415</v>
      </c>
      <c r="N37" s="4"/>
      <c r="O37" s="4">
        <v>25453000</v>
      </c>
      <c r="P37" s="4"/>
      <c r="Q37" s="4">
        <v>104949415</v>
      </c>
      <c r="R37" s="4"/>
      <c r="S37" s="4"/>
      <c r="T37" s="4"/>
      <c r="U37" s="4"/>
      <c r="V37" s="3"/>
      <c r="W37" s="3"/>
    </row>
    <row r="38" spans="1:23" ht="31.5" x14ac:dyDescent="0.6">
      <c r="A38" s="6" t="s">
        <v>161</v>
      </c>
      <c r="B38" s="6"/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15127272</v>
      </c>
      <c r="L38" s="4"/>
      <c r="M38" s="4">
        <v>53131849704</v>
      </c>
      <c r="N38" s="4"/>
      <c r="O38" s="4">
        <v>41830550776</v>
      </c>
      <c r="P38" s="4"/>
      <c r="Q38" s="4">
        <v>11301298928</v>
      </c>
      <c r="R38" s="4"/>
      <c r="S38" s="4"/>
      <c r="T38" s="4"/>
      <c r="U38" s="4"/>
      <c r="V38" s="3"/>
      <c r="W38" s="3"/>
    </row>
    <row r="39" spans="1:23" ht="31.5" x14ac:dyDescent="0.6">
      <c r="A39" s="6" t="s">
        <v>162</v>
      </c>
      <c r="B39" s="6"/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4727272</v>
      </c>
      <c r="L39" s="4"/>
      <c r="M39" s="4">
        <v>12281452656</v>
      </c>
      <c r="N39" s="4"/>
      <c r="O39" s="4">
        <v>5380520717</v>
      </c>
      <c r="P39" s="4"/>
      <c r="Q39" s="4">
        <v>6900931939</v>
      </c>
      <c r="R39" s="4"/>
      <c r="S39" s="4"/>
      <c r="T39" s="4"/>
      <c r="U39" s="4"/>
      <c r="V39" s="3"/>
      <c r="W39" s="3"/>
    </row>
    <row r="40" spans="1:23" ht="31.5" x14ac:dyDescent="0.6">
      <c r="A40" s="6" t="s">
        <v>148</v>
      </c>
      <c r="B40" s="6"/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25453</v>
      </c>
      <c r="L40" s="4"/>
      <c r="M40" s="4">
        <v>25453000</v>
      </c>
      <c r="N40" s="4"/>
      <c r="O40" s="4">
        <v>25301554</v>
      </c>
      <c r="P40" s="4"/>
      <c r="Q40" s="4">
        <v>151446</v>
      </c>
      <c r="R40" s="4"/>
      <c r="S40" s="4"/>
      <c r="T40" s="4"/>
      <c r="U40" s="4"/>
      <c r="V40" s="3"/>
      <c r="W40" s="3"/>
    </row>
    <row r="41" spans="1:23" ht="31.5" x14ac:dyDescent="0.6">
      <c r="A41" s="6" t="s">
        <v>163</v>
      </c>
      <c r="B41" s="6"/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62000000</v>
      </c>
      <c r="L41" s="4"/>
      <c r="M41" s="4">
        <v>62056296000</v>
      </c>
      <c r="N41" s="4"/>
      <c r="O41" s="4">
        <v>61631100000</v>
      </c>
      <c r="P41" s="4"/>
      <c r="Q41" s="4">
        <v>425196000</v>
      </c>
      <c r="R41" s="4"/>
      <c r="S41" s="4"/>
      <c r="T41" s="4"/>
      <c r="U41" s="4"/>
      <c r="V41" s="3"/>
      <c r="W41" s="3"/>
    </row>
    <row r="42" spans="1:23" ht="31.5" x14ac:dyDescent="0.6">
      <c r="A42" s="6" t="s">
        <v>164</v>
      </c>
      <c r="B42" s="6"/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62000000</v>
      </c>
      <c r="L42" s="4"/>
      <c r="M42" s="4">
        <v>68679881759</v>
      </c>
      <c r="N42" s="4"/>
      <c r="O42" s="4">
        <v>62056296000</v>
      </c>
      <c r="P42" s="4"/>
      <c r="Q42" s="4">
        <v>6623585759</v>
      </c>
      <c r="R42" s="4"/>
      <c r="S42" s="4"/>
      <c r="T42" s="4"/>
      <c r="U42" s="4"/>
      <c r="V42" s="3"/>
      <c r="W42" s="3"/>
    </row>
    <row r="43" spans="1:23" ht="31.5" x14ac:dyDescent="0.6">
      <c r="A43" s="6" t="s">
        <v>16</v>
      </c>
      <c r="B43" s="6"/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602409</v>
      </c>
      <c r="L43" s="4"/>
      <c r="M43" s="4">
        <v>2455336006</v>
      </c>
      <c r="N43" s="4"/>
      <c r="O43" s="4">
        <v>2240111339</v>
      </c>
      <c r="P43" s="4"/>
      <c r="Q43" s="4">
        <v>215224667</v>
      </c>
      <c r="R43" s="4"/>
      <c r="S43" s="4"/>
      <c r="T43" s="4"/>
      <c r="U43" s="4"/>
      <c r="V43" s="3"/>
      <c r="W43" s="3"/>
    </row>
    <row r="44" spans="1:23" ht="31.5" x14ac:dyDescent="0.6">
      <c r="A44" s="6" t="s">
        <v>165</v>
      </c>
      <c r="B44" s="6"/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6000000</v>
      </c>
      <c r="L44" s="4"/>
      <c r="M44" s="4">
        <v>23839307204</v>
      </c>
      <c r="N44" s="4"/>
      <c r="O44" s="4">
        <v>17624506500</v>
      </c>
      <c r="P44" s="4"/>
      <c r="Q44" s="4">
        <v>6214800704</v>
      </c>
      <c r="R44" s="4"/>
      <c r="S44" s="4"/>
      <c r="T44" s="4"/>
      <c r="U44" s="4"/>
      <c r="V44" s="3"/>
      <c r="W44" s="3"/>
    </row>
    <row r="45" spans="1:23" ht="31.5" x14ac:dyDescent="0.6">
      <c r="A45" s="6" t="s">
        <v>15</v>
      </c>
      <c r="B45" s="6"/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4100000</v>
      </c>
      <c r="L45" s="4"/>
      <c r="M45" s="4">
        <v>10698501001</v>
      </c>
      <c r="N45" s="4"/>
      <c r="O45" s="4">
        <v>9164050218</v>
      </c>
      <c r="P45" s="4"/>
      <c r="Q45" s="4">
        <v>1534450783</v>
      </c>
      <c r="R45" s="4"/>
      <c r="S45" s="4"/>
      <c r="T45" s="4"/>
      <c r="U45" s="4"/>
      <c r="V45" s="3"/>
      <c r="W45" s="3"/>
    </row>
    <row r="46" spans="1:23" ht="31.5" x14ac:dyDescent="0.6">
      <c r="A46" s="6" t="s">
        <v>143</v>
      </c>
      <c r="B46" s="6"/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325402</v>
      </c>
      <c r="L46" s="4"/>
      <c r="M46" s="4">
        <v>7103166662</v>
      </c>
      <c r="N46" s="4"/>
      <c r="O46" s="4">
        <v>6045900353</v>
      </c>
      <c r="P46" s="4"/>
      <c r="Q46" s="4">
        <v>1057266309</v>
      </c>
      <c r="R46" s="4"/>
      <c r="S46" s="4"/>
      <c r="T46" s="4"/>
      <c r="U46" s="4"/>
      <c r="V46" s="3"/>
      <c r="W46" s="3"/>
    </row>
    <row r="47" spans="1:23" ht="31.5" x14ac:dyDescent="0.6">
      <c r="A47" s="6" t="s">
        <v>24</v>
      </c>
      <c r="B47" s="6"/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309810</v>
      </c>
      <c r="L47" s="4"/>
      <c r="M47" s="4">
        <v>309810</v>
      </c>
      <c r="N47" s="4"/>
      <c r="O47" s="4">
        <v>1384041967</v>
      </c>
      <c r="P47" s="4"/>
      <c r="Q47" s="4">
        <v>-1383732157</v>
      </c>
      <c r="R47" s="4"/>
      <c r="S47" s="4"/>
      <c r="T47" s="4"/>
      <c r="U47" s="4"/>
      <c r="V47" s="3"/>
      <c r="W47" s="3"/>
    </row>
    <row r="48" spans="1:23" ht="31.5" x14ac:dyDescent="0.6">
      <c r="A48" s="6" t="s">
        <v>166</v>
      </c>
      <c r="B48" s="6"/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2895286</v>
      </c>
      <c r="L48" s="4"/>
      <c r="M48" s="4">
        <v>21210865236</v>
      </c>
      <c r="N48" s="4"/>
      <c r="O48" s="4">
        <v>8792470392</v>
      </c>
      <c r="P48" s="4"/>
      <c r="Q48" s="4">
        <v>12418394844</v>
      </c>
      <c r="R48" s="4"/>
      <c r="S48" s="4"/>
      <c r="T48" s="4"/>
      <c r="U48" s="4"/>
      <c r="V48" s="3"/>
      <c r="W48" s="3"/>
    </row>
    <row r="49" spans="1:23" ht="31.5" x14ac:dyDescent="0.6">
      <c r="A49" s="6" t="s">
        <v>167</v>
      </c>
      <c r="B49" s="6"/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1000000</v>
      </c>
      <c r="L49" s="4"/>
      <c r="M49" s="4">
        <v>41582424592</v>
      </c>
      <c r="N49" s="4"/>
      <c r="O49" s="4">
        <v>49245237000</v>
      </c>
      <c r="P49" s="4"/>
      <c r="Q49" s="4">
        <v>-7662812408</v>
      </c>
      <c r="R49" s="4"/>
      <c r="S49" s="4"/>
      <c r="T49" s="4"/>
      <c r="U49" s="4"/>
      <c r="V49" s="3"/>
      <c r="W49" s="3"/>
    </row>
    <row r="50" spans="1:23" ht="31.5" x14ac:dyDescent="0.6">
      <c r="A50" s="6" t="s">
        <v>168</v>
      </c>
      <c r="B50" s="6"/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6460</v>
      </c>
      <c r="L50" s="4"/>
      <c r="M50" s="4">
        <v>126116903</v>
      </c>
      <c r="N50" s="4"/>
      <c r="O50" s="4">
        <v>138320467</v>
      </c>
      <c r="P50" s="4"/>
      <c r="Q50" s="4">
        <v>-12203564</v>
      </c>
      <c r="R50" s="4"/>
      <c r="S50" s="4"/>
      <c r="T50" s="4"/>
      <c r="U50" s="4"/>
      <c r="V50" s="3"/>
      <c r="W50" s="3"/>
    </row>
    <row r="51" spans="1:23" ht="31.5" x14ac:dyDescent="0.6">
      <c r="A51" s="6" t="s">
        <v>42</v>
      </c>
      <c r="B51" s="6"/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800000</v>
      </c>
      <c r="L51" s="4"/>
      <c r="M51" s="4">
        <v>8017866165</v>
      </c>
      <c r="N51" s="4"/>
      <c r="O51" s="4">
        <v>7287122311</v>
      </c>
      <c r="P51" s="4"/>
      <c r="Q51" s="4">
        <v>730743854</v>
      </c>
      <c r="R51" s="4"/>
      <c r="S51" s="4"/>
      <c r="T51" s="4"/>
      <c r="U51" s="4"/>
      <c r="V51" s="3"/>
      <c r="W51" s="3"/>
    </row>
    <row r="52" spans="1:23" ht="31.5" x14ac:dyDescent="0.6">
      <c r="A52" s="6" t="s">
        <v>169</v>
      </c>
      <c r="B52" s="6"/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1350000</v>
      </c>
      <c r="L52" s="4"/>
      <c r="M52" s="4">
        <v>29107350000</v>
      </c>
      <c r="N52" s="4"/>
      <c r="O52" s="4">
        <v>29107350000</v>
      </c>
      <c r="P52" s="4"/>
      <c r="Q52" s="4">
        <v>0</v>
      </c>
      <c r="R52" s="4"/>
      <c r="S52" s="4"/>
      <c r="T52" s="4"/>
      <c r="U52" s="4"/>
      <c r="V52" s="3"/>
      <c r="W52" s="3"/>
    </row>
    <row r="53" spans="1:23" ht="31.5" x14ac:dyDescent="0.6">
      <c r="A53" s="6" t="s">
        <v>170</v>
      </c>
      <c r="B53" s="6"/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551724</v>
      </c>
      <c r="L53" s="4"/>
      <c r="M53" s="4">
        <v>8214618636</v>
      </c>
      <c r="N53" s="4"/>
      <c r="O53" s="4">
        <v>8214618636</v>
      </c>
      <c r="P53" s="4"/>
      <c r="Q53" s="4">
        <v>0</v>
      </c>
      <c r="R53" s="4"/>
      <c r="S53" s="4"/>
      <c r="T53" s="4"/>
      <c r="U53" s="4"/>
      <c r="V53" s="3"/>
      <c r="W53" s="3"/>
    </row>
    <row r="54" spans="1:23" ht="31.5" x14ac:dyDescent="0.6">
      <c r="A54" s="6" t="s">
        <v>171</v>
      </c>
      <c r="B54" s="6"/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</v>
      </c>
      <c r="L54" s="4"/>
      <c r="M54" s="4">
        <v>1</v>
      </c>
      <c r="N54" s="4"/>
      <c r="O54" s="4">
        <v>7972</v>
      </c>
      <c r="P54" s="4"/>
      <c r="Q54" s="4">
        <v>-7971</v>
      </c>
      <c r="R54" s="4"/>
      <c r="S54" s="4"/>
      <c r="T54" s="4"/>
      <c r="U54" s="4"/>
      <c r="V54" s="3"/>
      <c r="W54" s="3"/>
    </row>
    <row r="55" spans="1:23" ht="31.5" x14ac:dyDescent="0.6">
      <c r="A55" s="6" t="s">
        <v>172</v>
      </c>
      <c r="B55" s="6"/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1000000</v>
      </c>
      <c r="L55" s="4"/>
      <c r="M55" s="4">
        <v>25983574233</v>
      </c>
      <c r="N55" s="4"/>
      <c r="O55" s="4">
        <v>29492248981</v>
      </c>
      <c r="P55" s="4"/>
      <c r="Q55" s="4">
        <v>-3508674748</v>
      </c>
      <c r="R55" s="4"/>
      <c r="S55" s="4"/>
      <c r="T55" s="4"/>
      <c r="U55" s="4"/>
      <c r="V55" s="3"/>
      <c r="W55" s="3"/>
    </row>
    <row r="56" spans="1:23" ht="31.5" x14ac:dyDescent="0.6">
      <c r="A56" s="6" t="s">
        <v>44</v>
      </c>
      <c r="B56" s="6"/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303736</v>
      </c>
      <c r="L56" s="4"/>
      <c r="M56" s="4">
        <v>9649420723</v>
      </c>
      <c r="N56" s="4"/>
      <c r="O56" s="4">
        <v>8956415057</v>
      </c>
      <c r="P56" s="4"/>
      <c r="Q56" s="4">
        <v>693005666</v>
      </c>
      <c r="R56" s="4"/>
      <c r="S56" s="4"/>
      <c r="T56" s="4"/>
      <c r="U56" s="4"/>
      <c r="V56" s="3"/>
      <c r="W56" s="3"/>
    </row>
    <row r="57" spans="1:23" ht="31.5" x14ac:dyDescent="0.6">
      <c r="A57" s="6" t="s">
        <v>35</v>
      </c>
      <c r="B57" s="6"/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200000</v>
      </c>
      <c r="L57" s="4"/>
      <c r="M57" s="4">
        <v>3366330455</v>
      </c>
      <c r="N57" s="4"/>
      <c r="O57" s="4">
        <v>2848947298</v>
      </c>
      <c r="P57" s="4"/>
      <c r="Q57" s="4">
        <v>517383157</v>
      </c>
      <c r="R57" s="4"/>
      <c r="S57" s="4"/>
      <c r="T57" s="4"/>
      <c r="U57" s="4"/>
      <c r="V57" s="3"/>
      <c r="W57" s="3"/>
    </row>
    <row r="58" spans="1:23" ht="31.5" x14ac:dyDescent="0.6">
      <c r="A58" s="6" t="s">
        <v>173</v>
      </c>
      <c r="B58" s="6"/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876920</v>
      </c>
      <c r="L58" s="4"/>
      <c r="M58" s="4">
        <v>22476082219</v>
      </c>
      <c r="N58" s="4"/>
      <c r="O58" s="4">
        <v>22698949487</v>
      </c>
      <c r="P58" s="4"/>
      <c r="Q58" s="4">
        <v>-222867268</v>
      </c>
      <c r="R58" s="4"/>
      <c r="S58" s="4"/>
      <c r="T58" s="4"/>
      <c r="U58" s="4"/>
      <c r="V58" s="3"/>
      <c r="W58" s="3"/>
    </row>
    <row r="59" spans="1:23" ht="31.5" x14ac:dyDescent="0.6">
      <c r="A59" s="6" t="s">
        <v>174</v>
      </c>
      <c r="B59" s="6"/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387707</v>
      </c>
      <c r="L59" s="4"/>
      <c r="M59" s="4">
        <v>36930516158</v>
      </c>
      <c r="N59" s="4"/>
      <c r="O59" s="4">
        <v>34373838785</v>
      </c>
      <c r="P59" s="4"/>
      <c r="Q59" s="4">
        <v>2556677373</v>
      </c>
      <c r="R59" s="4"/>
      <c r="S59" s="4"/>
      <c r="T59" s="4"/>
      <c r="U59" s="4"/>
      <c r="V59" s="3"/>
      <c r="W59" s="3"/>
    </row>
    <row r="60" spans="1:23" ht="31.5" x14ac:dyDescent="0.6">
      <c r="A60" s="6" t="s">
        <v>137</v>
      </c>
      <c r="B60" s="6"/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7600000</v>
      </c>
      <c r="L60" s="4"/>
      <c r="M60" s="4">
        <v>16068833668</v>
      </c>
      <c r="N60" s="4"/>
      <c r="O60" s="4">
        <v>17731068660</v>
      </c>
      <c r="P60" s="4"/>
      <c r="Q60" s="4">
        <v>-1662234992</v>
      </c>
      <c r="R60" s="4"/>
      <c r="S60" s="4"/>
      <c r="T60" s="4"/>
      <c r="U60" s="4"/>
      <c r="V60" s="3"/>
      <c r="W60" s="3"/>
    </row>
    <row r="61" spans="1:23" ht="31.5" x14ac:dyDescent="0.6">
      <c r="A61" s="6" t="s">
        <v>131</v>
      </c>
      <c r="B61" s="6"/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950000</v>
      </c>
      <c r="L61" s="4"/>
      <c r="M61" s="4">
        <v>102952783494</v>
      </c>
      <c r="N61" s="4"/>
      <c r="O61" s="4">
        <v>107044622167</v>
      </c>
      <c r="P61" s="4"/>
      <c r="Q61" s="4">
        <v>-4091838673</v>
      </c>
      <c r="R61" s="4"/>
      <c r="S61" s="4"/>
      <c r="T61" s="4"/>
      <c r="U61" s="4"/>
      <c r="V61" s="3"/>
      <c r="W61" s="3"/>
    </row>
    <row r="62" spans="1:23" ht="31.5" x14ac:dyDescent="0.6">
      <c r="A62" s="6" t="s">
        <v>141</v>
      </c>
      <c r="B62" s="6"/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825000</v>
      </c>
      <c r="L62" s="4"/>
      <c r="M62" s="4">
        <v>63040290028</v>
      </c>
      <c r="N62" s="4"/>
      <c r="O62" s="4">
        <v>57530494642</v>
      </c>
      <c r="P62" s="4"/>
      <c r="Q62" s="4">
        <v>5509795386</v>
      </c>
      <c r="R62" s="4"/>
      <c r="S62" s="4"/>
      <c r="T62" s="4"/>
      <c r="U62" s="4"/>
      <c r="V62" s="3"/>
      <c r="W62" s="3"/>
    </row>
    <row r="63" spans="1:23" ht="31.5" x14ac:dyDescent="0.6">
      <c r="A63" s="6" t="s">
        <v>175</v>
      </c>
      <c r="B63" s="6"/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876920</v>
      </c>
      <c r="L63" s="4"/>
      <c r="M63" s="4">
        <v>21822029487</v>
      </c>
      <c r="N63" s="4"/>
      <c r="O63" s="4">
        <v>17643255078</v>
      </c>
      <c r="P63" s="4"/>
      <c r="Q63" s="4">
        <v>4178774409</v>
      </c>
      <c r="R63" s="4"/>
      <c r="S63" s="4"/>
      <c r="T63" s="4"/>
      <c r="U63" s="4"/>
      <c r="V63" s="3"/>
      <c r="W63" s="3"/>
    </row>
    <row r="64" spans="1:23" ht="31.5" x14ac:dyDescent="0.6">
      <c r="A64" s="6" t="s">
        <v>43</v>
      </c>
      <c r="B64" s="6"/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1000000</v>
      </c>
      <c r="L64" s="4"/>
      <c r="M64" s="4">
        <v>7684130956</v>
      </c>
      <c r="N64" s="4"/>
      <c r="O64" s="4">
        <v>5886522765</v>
      </c>
      <c r="P64" s="4"/>
      <c r="Q64" s="4">
        <v>1797608191</v>
      </c>
      <c r="R64" s="4"/>
      <c r="S64" s="4"/>
      <c r="T64" s="4"/>
      <c r="U64" s="4"/>
      <c r="V64" s="3"/>
      <c r="W64" s="3"/>
    </row>
    <row r="65" spans="1:23" ht="31.5" x14ac:dyDescent="0.6">
      <c r="A65" s="6" t="s">
        <v>49</v>
      </c>
      <c r="B65" s="6"/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800000</v>
      </c>
      <c r="L65" s="4"/>
      <c r="M65" s="4">
        <v>24605188370</v>
      </c>
      <c r="N65" s="4"/>
      <c r="O65" s="4">
        <v>25471537212</v>
      </c>
      <c r="P65" s="4"/>
      <c r="Q65" s="4">
        <v>-866348842</v>
      </c>
      <c r="R65" s="4"/>
      <c r="S65" s="4"/>
      <c r="T65" s="4"/>
      <c r="U65" s="4"/>
      <c r="V65" s="3"/>
      <c r="W65" s="3"/>
    </row>
    <row r="66" spans="1:23" ht="31.5" x14ac:dyDescent="0.6">
      <c r="A66" s="6" t="s">
        <v>46</v>
      </c>
      <c r="B66" s="6"/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9200001</v>
      </c>
      <c r="L66" s="4"/>
      <c r="M66" s="4">
        <v>57522559764</v>
      </c>
      <c r="N66" s="4"/>
      <c r="O66" s="4">
        <v>60208284108</v>
      </c>
      <c r="P66" s="4"/>
      <c r="Q66" s="4">
        <v>-2685724344</v>
      </c>
      <c r="R66" s="4"/>
      <c r="S66" s="4"/>
      <c r="T66" s="4"/>
      <c r="U66" s="4"/>
      <c r="V66" s="3"/>
      <c r="W66" s="3"/>
    </row>
    <row r="67" spans="1:23" ht="31.5" x14ac:dyDescent="0.6">
      <c r="A67" s="6" t="s">
        <v>53</v>
      </c>
      <c r="B67" s="6"/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3500000</v>
      </c>
      <c r="L67" s="4"/>
      <c r="M67" s="4">
        <v>24899037987</v>
      </c>
      <c r="N67" s="4"/>
      <c r="O67" s="4">
        <v>22405887077</v>
      </c>
      <c r="P67" s="4"/>
      <c r="Q67" s="4">
        <v>2493150910</v>
      </c>
      <c r="R67" s="4"/>
      <c r="S67" s="4"/>
      <c r="T67" s="4"/>
      <c r="U67" s="4"/>
      <c r="V67" s="3"/>
      <c r="W67" s="3"/>
    </row>
    <row r="68" spans="1:23" ht="31.5" x14ac:dyDescent="0.6">
      <c r="A68" s="6" t="s">
        <v>146</v>
      </c>
      <c r="B68" s="6"/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5000000</v>
      </c>
      <c r="L68" s="4"/>
      <c r="M68" s="4">
        <v>99645745149</v>
      </c>
      <c r="N68" s="4"/>
      <c r="O68" s="4">
        <v>100089800000</v>
      </c>
      <c r="P68" s="4"/>
      <c r="Q68" s="4">
        <v>-444054851</v>
      </c>
      <c r="R68" s="4"/>
      <c r="S68" s="4"/>
      <c r="T68" s="4"/>
      <c r="U68" s="4"/>
      <c r="V68" s="3"/>
      <c r="W68" s="3"/>
    </row>
    <row r="69" spans="1:23" ht="31.5" x14ac:dyDescent="0.6">
      <c r="A69" s="6" t="s">
        <v>176</v>
      </c>
      <c r="B69" s="6"/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4560000</v>
      </c>
      <c r="L69" s="4"/>
      <c r="M69" s="4">
        <v>36367630181</v>
      </c>
      <c r="N69" s="4"/>
      <c r="O69" s="4">
        <v>24255615240</v>
      </c>
      <c r="P69" s="4"/>
      <c r="Q69" s="4">
        <v>12112014941</v>
      </c>
      <c r="R69" s="4"/>
      <c r="S69" s="4"/>
      <c r="T69" s="4"/>
      <c r="U69" s="4"/>
      <c r="V69" s="3"/>
      <c r="W69" s="3"/>
    </row>
    <row r="70" spans="1:23" ht="31.5" x14ac:dyDescent="0.6">
      <c r="A70" s="6" t="s">
        <v>110</v>
      </c>
      <c r="B70" s="6"/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1000000</v>
      </c>
      <c r="L70" s="4"/>
      <c r="M70" s="4">
        <f>27950863020-309810</f>
        <v>27950553210</v>
      </c>
      <c r="N70" s="4"/>
      <c r="O70" s="4">
        <v>25676311500</v>
      </c>
      <c r="P70" s="4"/>
      <c r="Q70" s="4">
        <f>2274551520-309810</f>
        <v>2274241710</v>
      </c>
      <c r="R70" s="4"/>
      <c r="S70" s="4"/>
      <c r="T70" s="4"/>
      <c r="U70" s="4"/>
      <c r="V70" s="3"/>
      <c r="W70" s="3"/>
    </row>
    <row r="71" spans="1:23" ht="32.25" thickBot="1" x14ac:dyDescent="0.65">
      <c r="A71" s="6"/>
      <c r="B71" s="6"/>
      <c r="C71" s="7">
        <f>SUM(C8:C70)</f>
        <v>23185467</v>
      </c>
      <c r="D71" s="4"/>
      <c r="E71" s="7">
        <f>SUM(E8:E70)</f>
        <v>175531504560</v>
      </c>
      <c r="F71" s="4"/>
      <c r="G71" s="7">
        <f>SUM(G8:G70)</f>
        <v>185264136980</v>
      </c>
      <c r="H71" s="4"/>
      <c r="I71" s="7">
        <f>SUM(I8:I70)</f>
        <v>-9732632420</v>
      </c>
      <c r="J71" s="4"/>
      <c r="K71" s="7">
        <f>SUM(K8:K70)</f>
        <v>307828562</v>
      </c>
      <c r="L71" s="4"/>
      <c r="M71" s="7">
        <f>SUM(M8:M70)</f>
        <v>2004539224213</v>
      </c>
      <c r="N71" s="4"/>
      <c r="O71" s="7">
        <f>SUM(O8:O70)</f>
        <v>1868233616596</v>
      </c>
      <c r="P71" s="4"/>
      <c r="Q71" s="7">
        <f>SUM(Q8:Q70)</f>
        <v>136305607617</v>
      </c>
      <c r="R71" s="4"/>
      <c r="S71" s="4"/>
      <c r="T71" s="4"/>
      <c r="U71" s="4"/>
      <c r="V71" s="3"/>
      <c r="W71" s="3"/>
    </row>
    <row r="72" spans="1:23" ht="32.25" thickTop="1" x14ac:dyDescent="0.4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23" ht="31.5" x14ac:dyDescent="0.4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23" ht="31.5" x14ac:dyDescent="0.4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23" ht="31.5" x14ac:dyDescent="0.4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23" ht="31.5" x14ac:dyDescent="0.4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23" ht="31.5" x14ac:dyDescent="0.4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23" x14ac:dyDescent="0.45">
      <c r="E78" s="24"/>
    </row>
    <row r="79" spans="1:23" x14ac:dyDescent="0.45">
      <c r="E79" s="14"/>
    </row>
  </sheetData>
  <mergeCells count="13">
    <mergeCell ref="A4:Q4"/>
    <mergeCell ref="A3:Q3"/>
    <mergeCell ref="A2:Q2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85"/>
  <sheetViews>
    <sheetView rightToLeft="1" view="pageBreakPreview" zoomScale="60" zoomScaleNormal="70" workbookViewId="0">
      <selection activeCell="U20" sqref="U20"/>
    </sheetView>
  </sheetViews>
  <sheetFormatPr defaultRowHeight="18.75" x14ac:dyDescent="0.45"/>
  <cols>
    <col min="1" max="1" width="38.5703125" style="1" bestFit="1" customWidth="1"/>
    <col min="2" max="2" width="1" style="1" customWidth="1"/>
    <col min="3" max="3" width="22" style="1" bestFit="1" customWidth="1"/>
    <col min="4" max="4" width="1" style="1" customWidth="1"/>
    <col min="5" max="5" width="23.5703125" style="1" bestFit="1" customWidth="1"/>
    <col min="6" max="6" width="1" style="1" customWidth="1"/>
    <col min="7" max="7" width="20.85546875" style="1" bestFit="1" customWidth="1"/>
    <col min="8" max="8" width="1" style="1" customWidth="1"/>
    <col min="9" max="9" width="22.42578125" style="1" bestFit="1" customWidth="1"/>
    <col min="10" max="10" width="1" style="1" customWidth="1"/>
    <col min="11" max="11" width="26.5703125" style="1" bestFit="1" customWidth="1"/>
    <col min="12" max="12" width="1" style="1" customWidth="1"/>
    <col min="13" max="13" width="23.5703125" style="1" bestFit="1" customWidth="1"/>
    <col min="14" max="14" width="1" style="1" customWidth="1"/>
    <col min="15" max="15" width="23.570312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22.28515625" style="1" bestFit="1" customWidth="1"/>
    <col min="20" max="20" width="1" style="1" customWidth="1"/>
    <col min="21" max="21" width="26.5703125" style="1" bestFit="1" customWidth="1"/>
    <col min="22" max="22" width="1" style="1" customWidth="1"/>
    <col min="23" max="23" width="34.7109375" style="1" bestFit="1" customWidth="1"/>
    <col min="24" max="24" width="21.85546875" style="1" bestFit="1" customWidth="1"/>
    <col min="25" max="16384" width="9.140625" style="1"/>
  </cols>
  <sheetData>
    <row r="2" spans="1:24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4" ht="30" x14ac:dyDescent="0.45">
      <c r="A3" s="10" t="s">
        <v>94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4" ht="30" x14ac:dyDescent="0.45">
      <c r="A6" s="10" t="s">
        <v>3</v>
      </c>
      <c r="C6" s="12" t="s">
        <v>96</v>
      </c>
      <c r="D6" s="12" t="s">
        <v>96</v>
      </c>
      <c r="E6" s="12" t="s">
        <v>96</v>
      </c>
      <c r="F6" s="12" t="s">
        <v>96</v>
      </c>
      <c r="G6" s="12" t="s">
        <v>96</v>
      </c>
      <c r="H6" s="12" t="s">
        <v>96</v>
      </c>
      <c r="I6" s="12" t="s">
        <v>96</v>
      </c>
      <c r="J6" s="12" t="s">
        <v>96</v>
      </c>
      <c r="K6" s="12" t="s">
        <v>96</v>
      </c>
      <c r="M6" s="12" t="s">
        <v>97</v>
      </c>
      <c r="N6" s="12" t="s">
        <v>97</v>
      </c>
      <c r="O6" s="12" t="s">
        <v>97</v>
      </c>
      <c r="P6" s="12" t="s">
        <v>97</v>
      </c>
      <c r="Q6" s="12" t="s">
        <v>97</v>
      </c>
      <c r="R6" s="12" t="s">
        <v>97</v>
      </c>
      <c r="S6" s="12" t="s">
        <v>97</v>
      </c>
      <c r="T6" s="12" t="s">
        <v>97</v>
      </c>
      <c r="U6" s="12" t="s">
        <v>97</v>
      </c>
    </row>
    <row r="7" spans="1:24" ht="30" x14ac:dyDescent="0.6">
      <c r="A7" s="12" t="s">
        <v>3</v>
      </c>
      <c r="C7" s="12" t="s">
        <v>177</v>
      </c>
      <c r="E7" s="12" t="s">
        <v>178</v>
      </c>
      <c r="G7" s="12" t="s">
        <v>179</v>
      </c>
      <c r="I7" s="12" t="s">
        <v>68</v>
      </c>
      <c r="K7" s="12" t="s">
        <v>180</v>
      </c>
      <c r="M7" s="12" t="s">
        <v>177</v>
      </c>
      <c r="O7" s="12" t="s">
        <v>178</v>
      </c>
      <c r="Q7" s="12" t="s">
        <v>179</v>
      </c>
      <c r="S7" s="12" t="s">
        <v>68</v>
      </c>
      <c r="U7" s="12" t="s">
        <v>180</v>
      </c>
      <c r="W7" s="6"/>
      <c r="X7" s="4"/>
    </row>
    <row r="8" spans="1:24" ht="24.75" x14ac:dyDescent="0.6">
      <c r="A8" s="6" t="s">
        <v>51</v>
      </c>
      <c r="B8" s="6"/>
      <c r="C8" s="4">
        <v>0</v>
      </c>
      <c r="D8" s="4"/>
      <c r="E8" s="4">
        <v>0</v>
      </c>
      <c r="F8" s="4"/>
      <c r="G8" s="4">
        <v>-1267026265</v>
      </c>
      <c r="H8" s="4"/>
      <c r="I8" s="4">
        <v>-1267026265</v>
      </c>
      <c r="J8" s="6"/>
      <c r="K8" s="5">
        <v>3.1800000000000002E-2</v>
      </c>
      <c r="L8" s="6"/>
      <c r="M8" s="4">
        <v>11418550000</v>
      </c>
      <c r="N8" s="4"/>
      <c r="O8" s="4">
        <v>0</v>
      </c>
      <c r="P8" s="4"/>
      <c r="Q8" s="4">
        <v>-1267026265</v>
      </c>
      <c r="R8" s="4"/>
      <c r="S8" s="4">
        <f>SUM(M8:Q8)</f>
        <v>10151523735</v>
      </c>
      <c r="T8" s="6"/>
      <c r="U8" s="5">
        <v>4.9000000000000002E-2</v>
      </c>
      <c r="W8" s="6"/>
      <c r="X8" s="4"/>
    </row>
    <row r="9" spans="1:24" ht="24.75" x14ac:dyDescent="0.6">
      <c r="A9" s="6" t="s">
        <v>19</v>
      </c>
      <c r="B9" s="6"/>
      <c r="C9" s="4">
        <v>0</v>
      </c>
      <c r="D9" s="4"/>
      <c r="E9" s="4">
        <v>125751140</v>
      </c>
      <c r="F9" s="4"/>
      <c r="G9" s="4">
        <v>833405786</v>
      </c>
      <c r="H9" s="4"/>
      <c r="I9" s="4">
        <v>959156926</v>
      </c>
      <c r="J9" s="6"/>
      <c r="K9" s="5">
        <v>-2.41E-2</v>
      </c>
      <c r="L9" s="6"/>
      <c r="M9" s="4">
        <v>1668047709</v>
      </c>
      <c r="N9" s="4"/>
      <c r="O9" s="4">
        <v>1112495240</v>
      </c>
      <c r="P9" s="4"/>
      <c r="Q9" s="4">
        <v>1244357779</v>
      </c>
      <c r="R9" s="4"/>
      <c r="S9" s="4">
        <f t="shared" ref="S9:S72" si="0">SUM(M9:Q9)</f>
        <v>4024900728</v>
      </c>
      <c r="T9" s="6"/>
      <c r="U9" s="5">
        <v>1.9400000000000001E-2</v>
      </c>
      <c r="W9" s="6"/>
      <c r="X9" s="4"/>
    </row>
    <row r="10" spans="1:24" ht="24.75" x14ac:dyDescent="0.6">
      <c r="A10" s="6" t="s">
        <v>32</v>
      </c>
      <c r="B10" s="6"/>
      <c r="C10" s="4">
        <v>0</v>
      </c>
      <c r="D10" s="4"/>
      <c r="E10" s="4">
        <v>0</v>
      </c>
      <c r="F10" s="4"/>
      <c r="G10" s="4">
        <v>-1642101681</v>
      </c>
      <c r="H10" s="4"/>
      <c r="I10" s="4">
        <v>-1642101681</v>
      </c>
      <c r="J10" s="6"/>
      <c r="K10" s="5">
        <v>4.1200000000000001E-2</v>
      </c>
      <c r="L10" s="6"/>
      <c r="M10" s="4">
        <v>0</v>
      </c>
      <c r="N10" s="4"/>
      <c r="O10" s="4">
        <v>0</v>
      </c>
      <c r="P10" s="4"/>
      <c r="Q10" s="4">
        <v>-1642101681</v>
      </c>
      <c r="R10" s="4"/>
      <c r="S10" s="4">
        <f t="shared" si="0"/>
        <v>-1642101681</v>
      </c>
      <c r="T10" s="6"/>
      <c r="U10" s="5">
        <v>-7.9000000000000008E-3</v>
      </c>
      <c r="W10" s="6"/>
      <c r="X10" s="4"/>
    </row>
    <row r="11" spans="1:24" ht="24.75" x14ac:dyDescent="0.6">
      <c r="A11" s="6" t="s">
        <v>38</v>
      </c>
      <c r="B11" s="6"/>
      <c r="C11" s="4">
        <v>0</v>
      </c>
      <c r="D11" s="4"/>
      <c r="E11" s="4">
        <v>470550183</v>
      </c>
      <c r="F11" s="4"/>
      <c r="G11" s="4">
        <v>-983244144</v>
      </c>
      <c r="H11" s="4"/>
      <c r="I11" s="4">
        <v>-512693961</v>
      </c>
      <c r="J11" s="6"/>
      <c r="K11" s="5">
        <v>1.29E-2</v>
      </c>
      <c r="L11" s="6"/>
      <c r="M11" s="4">
        <v>4586400000</v>
      </c>
      <c r="N11" s="4"/>
      <c r="O11" s="4">
        <v>-1238162229</v>
      </c>
      <c r="P11" s="4"/>
      <c r="Q11" s="4">
        <v>-618396163</v>
      </c>
      <c r="R11" s="4"/>
      <c r="S11" s="4">
        <f t="shared" si="0"/>
        <v>2729841608</v>
      </c>
      <c r="T11" s="6"/>
      <c r="U11" s="5">
        <v>1.32E-2</v>
      </c>
      <c r="W11" s="6"/>
      <c r="X11" s="4"/>
    </row>
    <row r="12" spans="1:24" ht="24.75" x14ac:dyDescent="0.6">
      <c r="A12" s="6" t="s">
        <v>25</v>
      </c>
      <c r="B12" s="6"/>
      <c r="C12" s="4">
        <v>0</v>
      </c>
      <c r="D12" s="4"/>
      <c r="E12" s="4">
        <v>-284574442</v>
      </c>
      <c r="F12" s="4"/>
      <c r="G12" s="4">
        <v>275563570</v>
      </c>
      <c r="H12" s="4"/>
      <c r="I12" s="4">
        <v>-9010872</v>
      </c>
      <c r="J12" s="6"/>
      <c r="K12" s="5">
        <v>2.0000000000000001E-4</v>
      </c>
      <c r="L12" s="6"/>
      <c r="M12" s="4">
        <v>805536000</v>
      </c>
      <c r="N12" s="4"/>
      <c r="O12" s="4">
        <v>280747650</v>
      </c>
      <c r="P12" s="4"/>
      <c r="Q12" s="4">
        <v>275563570</v>
      </c>
      <c r="R12" s="4"/>
      <c r="S12" s="4">
        <f t="shared" si="0"/>
        <v>1361847220</v>
      </c>
      <c r="T12" s="6"/>
      <c r="U12" s="5">
        <v>6.6E-3</v>
      </c>
      <c r="W12" s="6"/>
      <c r="X12" s="4"/>
    </row>
    <row r="13" spans="1:24" ht="24.75" x14ac:dyDescent="0.6">
      <c r="A13" s="6" t="s">
        <v>30</v>
      </c>
      <c r="B13" s="6"/>
      <c r="C13" s="4">
        <v>0</v>
      </c>
      <c r="D13" s="4"/>
      <c r="E13" s="4">
        <v>0</v>
      </c>
      <c r="F13" s="4"/>
      <c r="G13" s="4">
        <v>446130781</v>
      </c>
      <c r="H13" s="4"/>
      <c r="I13" s="4">
        <v>446130781</v>
      </c>
      <c r="J13" s="6"/>
      <c r="K13" s="5">
        <v>-1.12E-2</v>
      </c>
      <c r="L13" s="6"/>
      <c r="M13" s="4">
        <v>0</v>
      </c>
      <c r="N13" s="4"/>
      <c r="O13" s="4">
        <v>0</v>
      </c>
      <c r="P13" s="4"/>
      <c r="Q13" s="4">
        <v>446130781</v>
      </c>
      <c r="R13" s="4"/>
      <c r="S13" s="4">
        <f t="shared" si="0"/>
        <v>446130781</v>
      </c>
      <c r="T13" s="6"/>
      <c r="U13" s="5">
        <v>2.2000000000000001E-3</v>
      </c>
      <c r="W13" s="6"/>
      <c r="X13" s="4"/>
    </row>
    <row r="14" spans="1:24" ht="24.75" x14ac:dyDescent="0.6">
      <c r="A14" s="6" t="s">
        <v>36</v>
      </c>
      <c r="B14" s="6"/>
      <c r="C14" s="4">
        <v>0</v>
      </c>
      <c r="D14" s="4"/>
      <c r="E14" s="4">
        <v>1950532972</v>
      </c>
      <c r="F14" s="4"/>
      <c r="G14" s="4">
        <v>-3607846188</v>
      </c>
      <c r="H14" s="4"/>
      <c r="I14" s="4">
        <v>-1657313216</v>
      </c>
      <c r="J14" s="6"/>
      <c r="K14" s="5">
        <v>4.1599999999999998E-2</v>
      </c>
      <c r="L14" s="6"/>
      <c r="M14" s="4">
        <v>8910798122</v>
      </c>
      <c r="N14" s="4"/>
      <c r="O14" s="4">
        <v>-16589644257</v>
      </c>
      <c r="P14" s="4"/>
      <c r="Q14" s="4">
        <v>-3607846188</v>
      </c>
      <c r="R14" s="4"/>
      <c r="S14" s="4">
        <f t="shared" si="0"/>
        <v>-11286692323</v>
      </c>
      <c r="T14" s="6"/>
      <c r="U14" s="5">
        <v>-5.45E-2</v>
      </c>
      <c r="W14" s="6"/>
      <c r="X14" s="4"/>
    </row>
    <row r="15" spans="1:24" ht="24.75" x14ac:dyDescent="0.6">
      <c r="A15" s="6" t="s">
        <v>29</v>
      </c>
      <c r="B15" s="6"/>
      <c r="C15" s="4">
        <v>0</v>
      </c>
      <c r="D15" s="4"/>
      <c r="E15" s="4">
        <v>0</v>
      </c>
      <c r="F15" s="4"/>
      <c r="G15" s="4">
        <v>-8096026439</v>
      </c>
      <c r="H15" s="4"/>
      <c r="I15" s="4">
        <v>-8096026439</v>
      </c>
      <c r="J15" s="6"/>
      <c r="K15" s="5">
        <v>0.2031</v>
      </c>
      <c r="L15" s="6"/>
      <c r="M15" s="4">
        <v>2054235311</v>
      </c>
      <c r="N15" s="4"/>
      <c r="O15" s="4">
        <v>0</v>
      </c>
      <c r="P15" s="4"/>
      <c r="Q15" s="4">
        <v>-8096026439</v>
      </c>
      <c r="R15" s="4"/>
      <c r="S15" s="4">
        <f t="shared" si="0"/>
        <v>-6041791128</v>
      </c>
      <c r="T15" s="6"/>
      <c r="U15" s="5">
        <v>-2.92E-2</v>
      </c>
      <c r="W15" s="6"/>
      <c r="X15" s="4"/>
    </row>
    <row r="16" spans="1:24" ht="24.75" x14ac:dyDescent="0.6">
      <c r="A16" s="6" t="s">
        <v>52</v>
      </c>
      <c r="B16" s="6"/>
      <c r="C16" s="4">
        <v>0</v>
      </c>
      <c r="D16" s="4"/>
      <c r="E16" s="4">
        <v>0</v>
      </c>
      <c r="F16" s="4"/>
      <c r="G16" s="4">
        <v>-13836</v>
      </c>
      <c r="H16" s="4"/>
      <c r="I16" s="4">
        <v>-13836</v>
      </c>
      <c r="J16" s="6"/>
      <c r="K16" s="5">
        <v>0</v>
      </c>
      <c r="L16" s="6"/>
      <c r="M16" s="4">
        <v>1590</v>
      </c>
      <c r="N16" s="4"/>
      <c r="O16" s="4">
        <v>0</v>
      </c>
      <c r="P16" s="4"/>
      <c r="Q16" s="4">
        <v>19964973166</v>
      </c>
      <c r="R16" s="4"/>
      <c r="S16" s="4">
        <f t="shared" si="0"/>
        <v>19964974756</v>
      </c>
      <c r="T16" s="6"/>
      <c r="U16" s="5">
        <v>9.6299999999999997E-2</v>
      </c>
      <c r="W16" s="6"/>
      <c r="X16" s="4"/>
    </row>
    <row r="17" spans="1:24" ht="24.75" x14ac:dyDescent="0.6">
      <c r="A17" s="6" t="s">
        <v>34</v>
      </c>
      <c r="B17" s="6"/>
      <c r="C17" s="4">
        <v>0</v>
      </c>
      <c r="D17" s="4"/>
      <c r="E17" s="4">
        <v>-1003870603</v>
      </c>
      <c r="F17" s="4"/>
      <c r="G17" s="4">
        <v>828525680</v>
      </c>
      <c r="H17" s="4"/>
      <c r="I17" s="4">
        <v>-175344923</v>
      </c>
      <c r="J17" s="6"/>
      <c r="K17" s="5">
        <v>4.4000000000000003E-3</v>
      </c>
      <c r="L17" s="6"/>
      <c r="M17" s="4">
        <v>1180465718</v>
      </c>
      <c r="N17" s="4"/>
      <c r="O17" s="4">
        <v>452412645</v>
      </c>
      <c r="P17" s="4"/>
      <c r="Q17" s="4">
        <v>1497035393</v>
      </c>
      <c r="R17" s="4"/>
      <c r="S17" s="4">
        <f t="shared" si="0"/>
        <v>3129913756</v>
      </c>
      <c r="T17" s="6"/>
      <c r="U17" s="5">
        <v>1.5100000000000001E-2</v>
      </c>
      <c r="W17" s="6"/>
      <c r="X17" s="4"/>
    </row>
    <row r="18" spans="1:24" ht="24.75" x14ac:dyDescent="0.6">
      <c r="A18" s="6" t="s">
        <v>50</v>
      </c>
      <c r="B18" s="6"/>
      <c r="C18" s="4">
        <v>0</v>
      </c>
      <c r="D18" s="4"/>
      <c r="E18" s="4">
        <v>0</v>
      </c>
      <c r="F18" s="4"/>
      <c r="G18" s="4">
        <v>-4123525149</v>
      </c>
      <c r="H18" s="4"/>
      <c r="I18" s="4">
        <v>-4123525149</v>
      </c>
      <c r="J18" s="6"/>
      <c r="K18" s="5">
        <v>0.10340000000000001</v>
      </c>
      <c r="L18" s="6"/>
      <c r="M18" s="4">
        <v>0</v>
      </c>
      <c r="N18" s="4"/>
      <c r="O18" s="4">
        <v>0</v>
      </c>
      <c r="P18" s="4"/>
      <c r="Q18" s="4">
        <v>-141590956</v>
      </c>
      <c r="R18" s="4"/>
      <c r="S18" s="4">
        <f t="shared" si="0"/>
        <v>-141590956</v>
      </c>
      <c r="T18" s="6"/>
      <c r="U18" s="5">
        <v>-6.9999999999999999E-4</v>
      </c>
      <c r="W18" s="6"/>
      <c r="X18" s="4"/>
    </row>
    <row r="19" spans="1:24" ht="24.75" x14ac:dyDescent="0.6">
      <c r="A19" s="6" t="s">
        <v>45</v>
      </c>
      <c r="B19" s="6"/>
      <c r="C19" s="4">
        <v>0</v>
      </c>
      <c r="D19" s="4"/>
      <c r="E19" s="4">
        <v>0</v>
      </c>
      <c r="F19" s="4"/>
      <c r="G19" s="4">
        <v>9978629307</v>
      </c>
      <c r="H19" s="4"/>
      <c r="I19" s="4">
        <v>9978629307</v>
      </c>
      <c r="J19" s="6"/>
      <c r="K19" s="5">
        <v>-0.25030000000000002</v>
      </c>
      <c r="L19" s="6"/>
      <c r="M19" s="4">
        <v>176257545</v>
      </c>
      <c r="N19" s="4"/>
      <c r="O19" s="4">
        <v>0</v>
      </c>
      <c r="P19" s="4"/>
      <c r="Q19" s="4">
        <v>13846805879</v>
      </c>
      <c r="R19" s="4"/>
      <c r="S19" s="4">
        <f t="shared" si="0"/>
        <v>14023063424</v>
      </c>
      <c r="T19" s="6"/>
      <c r="U19" s="5">
        <v>6.7699999999999996E-2</v>
      </c>
      <c r="W19" s="6"/>
      <c r="X19" s="4"/>
    </row>
    <row r="20" spans="1:24" ht="24.75" x14ac:dyDescent="0.6">
      <c r="A20" s="6" t="s">
        <v>31</v>
      </c>
      <c r="B20" s="6"/>
      <c r="C20" s="4">
        <v>0</v>
      </c>
      <c r="D20" s="4"/>
      <c r="E20" s="4">
        <v>0</v>
      </c>
      <c r="F20" s="4"/>
      <c r="G20" s="4">
        <v>-2375103842</v>
      </c>
      <c r="H20" s="4"/>
      <c r="I20" s="4">
        <v>-2375103842</v>
      </c>
      <c r="J20" s="6"/>
      <c r="K20" s="5">
        <v>5.96E-2</v>
      </c>
      <c r="L20" s="6"/>
      <c r="M20" s="4">
        <v>0</v>
      </c>
      <c r="N20" s="4"/>
      <c r="O20" s="4">
        <v>0</v>
      </c>
      <c r="P20" s="4"/>
      <c r="Q20" s="4">
        <v>-2375103842</v>
      </c>
      <c r="R20" s="4"/>
      <c r="S20" s="4">
        <f t="shared" si="0"/>
        <v>-2375103842</v>
      </c>
      <c r="T20" s="6"/>
      <c r="U20" s="5">
        <v>-1.15E-2</v>
      </c>
      <c r="W20" s="6"/>
      <c r="X20" s="4"/>
    </row>
    <row r="21" spans="1:24" ht="24.75" x14ac:dyDescent="0.6">
      <c r="A21" s="6" t="s">
        <v>123</v>
      </c>
      <c r="B21" s="6"/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6"/>
      <c r="K21" s="5">
        <v>0</v>
      </c>
      <c r="L21" s="6"/>
      <c r="M21" s="4">
        <v>10000000000</v>
      </c>
      <c r="N21" s="4"/>
      <c r="O21" s="4">
        <v>0</v>
      </c>
      <c r="P21" s="4"/>
      <c r="Q21" s="4">
        <v>19135585555</v>
      </c>
      <c r="R21" s="4"/>
      <c r="S21" s="4">
        <f t="shared" si="0"/>
        <v>29135585555</v>
      </c>
      <c r="T21" s="6"/>
      <c r="U21" s="5">
        <v>0.1406</v>
      </c>
      <c r="W21" s="6"/>
      <c r="X21" s="4"/>
    </row>
    <row r="22" spans="1:24" ht="24.75" x14ac:dyDescent="0.6">
      <c r="A22" s="6" t="s">
        <v>154</v>
      </c>
      <c r="B22" s="6"/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6"/>
      <c r="K22" s="5">
        <v>0</v>
      </c>
      <c r="L22" s="6"/>
      <c r="M22" s="4">
        <v>0</v>
      </c>
      <c r="N22" s="4"/>
      <c r="O22" s="4">
        <v>0</v>
      </c>
      <c r="P22" s="4"/>
      <c r="Q22" s="4">
        <v>7888705</v>
      </c>
      <c r="R22" s="4"/>
      <c r="S22" s="4">
        <f t="shared" si="0"/>
        <v>7888705</v>
      </c>
      <c r="T22" s="6"/>
      <c r="U22" s="5">
        <v>0</v>
      </c>
      <c r="W22" s="6"/>
      <c r="X22" s="4"/>
    </row>
    <row r="23" spans="1:24" ht="24.75" x14ac:dyDescent="0.6">
      <c r="A23" s="6" t="s">
        <v>27</v>
      </c>
      <c r="B23" s="6"/>
      <c r="C23" s="4">
        <v>0</v>
      </c>
      <c r="D23" s="4"/>
      <c r="E23" s="4">
        <v>515546537</v>
      </c>
      <c r="F23" s="4"/>
      <c r="G23" s="4">
        <v>0</v>
      </c>
      <c r="H23" s="4"/>
      <c r="I23" s="4">
        <v>515546537</v>
      </c>
      <c r="J23" s="6"/>
      <c r="K23" s="5">
        <v>-1.29E-2</v>
      </c>
      <c r="L23" s="6"/>
      <c r="M23" s="4">
        <v>0</v>
      </c>
      <c r="N23" s="4"/>
      <c r="O23" s="4">
        <v>6537923240</v>
      </c>
      <c r="P23" s="4"/>
      <c r="Q23" s="4">
        <v>171973109</v>
      </c>
      <c r="R23" s="4"/>
      <c r="S23" s="4">
        <f t="shared" si="0"/>
        <v>6709896349</v>
      </c>
      <c r="T23" s="6"/>
      <c r="U23" s="5">
        <v>3.2399999999999998E-2</v>
      </c>
      <c r="W23" s="6"/>
      <c r="X23" s="4"/>
    </row>
    <row r="24" spans="1:24" ht="24.75" x14ac:dyDescent="0.6">
      <c r="A24" s="6" t="s">
        <v>155</v>
      </c>
      <c r="B24" s="6"/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6"/>
      <c r="K24" s="5">
        <v>0</v>
      </c>
      <c r="L24" s="6"/>
      <c r="M24" s="4">
        <v>0</v>
      </c>
      <c r="N24" s="4"/>
      <c r="O24" s="4">
        <v>0</v>
      </c>
      <c r="P24" s="4"/>
      <c r="Q24" s="4">
        <v>-1649905331</v>
      </c>
      <c r="R24" s="4"/>
      <c r="S24" s="4">
        <f t="shared" si="0"/>
        <v>-1649905331</v>
      </c>
      <c r="T24" s="6"/>
      <c r="U24" s="5">
        <v>-8.0000000000000002E-3</v>
      </c>
      <c r="W24" s="6"/>
      <c r="X24" s="4"/>
    </row>
    <row r="25" spans="1:24" ht="24.75" x14ac:dyDescent="0.6">
      <c r="A25" s="6" t="s">
        <v>21</v>
      </c>
      <c r="B25" s="6"/>
      <c r="C25" s="4">
        <v>0</v>
      </c>
      <c r="D25" s="4"/>
      <c r="E25" s="4">
        <v>1465338867</v>
      </c>
      <c r="F25" s="4"/>
      <c r="G25" s="4">
        <v>0</v>
      </c>
      <c r="H25" s="4"/>
      <c r="I25" s="4">
        <v>1465338867</v>
      </c>
      <c r="J25" s="6"/>
      <c r="K25" s="5">
        <v>-3.6799999999999999E-2</v>
      </c>
      <c r="L25" s="6"/>
      <c r="M25" s="4">
        <v>0</v>
      </c>
      <c r="N25" s="4"/>
      <c r="O25" s="4">
        <v>20352722198</v>
      </c>
      <c r="P25" s="4"/>
      <c r="Q25" s="4">
        <v>42622506201</v>
      </c>
      <c r="R25" s="4"/>
      <c r="S25" s="4">
        <f t="shared" si="0"/>
        <v>62975228399</v>
      </c>
      <c r="T25" s="6"/>
      <c r="U25" s="5">
        <v>0.3039</v>
      </c>
      <c r="W25" s="6"/>
      <c r="X25" s="4"/>
    </row>
    <row r="26" spans="1:24" ht="24.75" x14ac:dyDescent="0.6">
      <c r="A26" s="6" t="s">
        <v>20</v>
      </c>
      <c r="B26" s="6"/>
      <c r="C26" s="4">
        <v>0</v>
      </c>
      <c r="D26" s="4"/>
      <c r="E26" s="4">
        <v>2936613285</v>
      </c>
      <c r="F26" s="4"/>
      <c r="G26" s="4">
        <v>0</v>
      </c>
      <c r="H26" s="4"/>
      <c r="I26" s="4">
        <v>2936613285</v>
      </c>
      <c r="J26" s="6"/>
      <c r="K26" s="5">
        <v>-7.3700000000000002E-2</v>
      </c>
      <c r="L26" s="6"/>
      <c r="M26" s="4">
        <v>11308867909</v>
      </c>
      <c r="N26" s="4"/>
      <c r="O26" s="4">
        <v>-21573886658</v>
      </c>
      <c r="P26" s="4"/>
      <c r="Q26" s="4">
        <v>-1375018299</v>
      </c>
      <c r="R26" s="4"/>
      <c r="S26" s="4">
        <f t="shared" si="0"/>
        <v>-11640037048</v>
      </c>
      <c r="T26" s="6"/>
      <c r="U26" s="5">
        <v>-5.62E-2</v>
      </c>
      <c r="W26" s="6"/>
      <c r="X26" s="4"/>
    </row>
    <row r="27" spans="1:24" ht="24.75" x14ac:dyDescent="0.6">
      <c r="A27" s="6" t="s">
        <v>156</v>
      </c>
      <c r="B27" s="6"/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6"/>
      <c r="K27" s="5">
        <v>0</v>
      </c>
      <c r="L27" s="6"/>
      <c r="M27" s="4">
        <v>0</v>
      </c>
      <c r="N27" s="4"/>
      <c r="O27" s="4">
        <v>0</v>
      </c>
      <c r="P27" s="4"/>
      <c r="Q27" s="4">
        <v>10364897758</v>
      </c>
      <c r="R27" s="4"/>
      <c r="S27" s="4">
        <f t="shared" si="0"/>
        <v>10364897758</v>
      </c>
      <c r="T27" s="6"/>
      <c r="U27" s="5">
        <v>0.05</v>
      </c>
      <c r="W27" s="6"/>
      <c r="X27" s="4"/>
    </row>
    <row r="28" spans="1:24" ht="24.75" x14ac:dyDescent="0.6">
      <c r="A28" s="6" t="s">
        <v>157</v>
      </c>
      <c r="B28" s="6"/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6"/>
      <c r="K28" s="5">
        <v>0</v>
      </c>
      <c r="L28" s="6"/>
      <c r="M28" s="4">
        <v>0</v>
      </c>
      <c r="N28" s="4"/>
      <c r="O28" s="4">
        <v>0</v>
      </c>
      <c r="P28" s="4"/>
      <c r="Q28" s="4">
        <v>-1393021235</v>
      </c>
      <c r="R28" s="4"/>
      <c r="S28" s="4">
        <f t="shared" si="0"/>
        <v>-1393021235</v>
      </c>
      <c r="T28" s="6"/>
      <c r="U28" s="5">
        <v>-6.7000000000000002E-3</v>
      </c>
      <c r="W28" s="6"/>
      <c r="X28" s="4"/>
    </row>
    <row r="29" spans="1:24" ht="24.75" x14ac:dyDescent="0.6">
      <c r="A29" s="6" t="s">
        <v>112</v>
      </c>
      <c r="B29" s="6"/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6"/>
      <c r="K29" s="5">
        <v>0</v>
      </c>
      <c r="L29" s="6"/>
      <c r="M29" s="4">
        <v>61899436</v>
      </c>
      <c r="N29" s="4"/>
      <c r="O29" s="4">
        <v>0</v>
      </c>
      <c r="P29" s="4"/>
      <c r="Q29" s="4">
        <v>367456138</v>
      </c>
      <c r="R29" s="4"/>
      <c r="S29" s="4">
        <f t="shared" si="0"/>
        <v>429355574</v>
      </c>
      <c r="T29" s="6"/>
      <c r="U29" s="5">
        <v>2.0999999999999999E-3</v>
      </c>
      <c r="W29" s="6"/>
      <c r="X29" s="4"/>
    </row>
    <row r="30" spans="1:24" ht="24.75" x14ac:dyDescent="0.6">
      <c r="A30" s="6" t="s">
        <v>158</v>
      </c>
      <c r="B30" s="6"/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6"/>
      <c r="K30" s="5">
        <v>0</v>
      </c>
      <c r="L30" s="6"/>
      <c r="M30" s="4">
        <v>0</v>
      </c>
      <c r="N30" s="4"/>
      <c r="O30" s="4">
        <v>0</v>
      </c>
      <c r="P30" s="4"/>
      <c r="Q30" s="4">
        <v>6398131045</v>
      </c>
      <c r="R30" s="4"/>
      <c r="S30" s="4">
        <f t="shared" si="0"/>
        <v>6398131045</v>
      </c>
      <c r="T30" s="6"/>
      <c r="U30" s="5">
        <v>3.09E-2</v>
      </c>
      <c r="W30" s="6"/>
      <c r="X30" s="4"/>
    </row>
    <row r="31" spans="1:24" ht="24.75" x14ac:dyDescent="0.6">
      <c r="A31" s="6" t="s">
        <v>135</v>
      </c>
      <c r="B31" s="6"/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6"/>
      <c r="K31" s="5">
        <v>0</v>
      </c>
      <c r="L31" s="6"/>
      <c r="M31" s="4">
        <v>600000000</v>
      </c>
      <c r="N31" s="4"/>
      <c r="O31" s="4">
        <v>0</v>
      </c>
      <c r="P31" s="4"/>
      <c r="Q31" s="4">
        <v>-1630445345</v>
      </c>
      <c r="R31" s="4"/>
      <c r="S31" s="4">
        <f t="shared" si="0"/>
        <v>-1030445345</v>
      </c>
      <c r="T31" s="6"/>
      <c r="U31" s="5">
        <v>-5.0000000000000001E-3</v>
      </c>
      <c r="W31" s="6"/>
      <c r="X31" s="4"/>
    </row>
    <row r="32" spans="1:24" ht="24.75" x14ac:dyDescent="0.6">
      <c r="A32" s="6" t="s">
        <v>159</v>
      </c>
      <c r="B32" s="6"/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6"/>
      <c r="K32" s="5">
        <v>0</v>
      </c>
      <c r="L32" s="6"/>
      <c r="M32" s="4">
        <v>0</v>
      </c>
      <c r="N32" s="4"/>
      <c r="O32" s="4">
        <v>0</v>
      </c>
      <c r="P32" s="4"/>
      <c r="Q32" s="4">
        <v>-16853845347</v>
      </c>
      <c r="R32" s="4"/>
      <c r="S32" s="4">
        <f t="shared" si="0"/>
        <v>-16853845347</v>
      </c>
      <c r="T32" s="6"/>
      <c r="U32" s="5">
        <v>-8.1299999999999997E-2</v>
      </c>
      <c r="W32" s="6"/>
      <c r="X32" s="4"/>
    </row>
    <row r="33" spans="1:24" ht="24.75" x14ac:dyDescent="0.6">
      <c r="A33" s="6" t="s">
        <v>160</v>
      </c>
      <c r="B33" s="6"/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6"/>
      <c r="K33" s="5">
        <v>0</v>
      </c>
      <c r="L33" s="6"/>
      <c r="M33" s="4">
        <v>0</v>
      </c>
      <c r="N33" s="4"/>
      <c r="O33" s="4">
        <v>0</v>
      </c>
      <c r="P33" s="4"/>
      <c r="Q33" s="4">
        <v>-6581047140</v>
      </c>
      <c r="R33" s="4"/>
      <c r="S33" s="4">
        <f t="shared" si="0"/>
        <v>-6581047140</v>
      </c>
      <c r="T33" s="6"/>
      <c r="U33" s="5">
        <v>-3.1800000000000002E-2</v>
      </c>
      <c r="W33" s="6"/>
      <c r="X33" s="4"/>
    </row>
    <row r="34" spans="1:24" ht="24.75" x14ac:dyDescent="0.6">
      <c r="A34" s="6" t="s">
        <v>37</v>
      </c>
      <c r="B34" s="6"/>
      <c r="C34" s="4">
        <v>0</v>
      </c>
      <c r="D34" s="4"/>
      <c r="E34" s="4">
        <v>-5452066183</v>
      </c>
      <c r="F34" s="4"/>
      <c r="G34" s="4">
        <v>0</v>
      </c>
      <c r="H34" s="4"/>
      <c r="I34" s="4">
        <v>-5452066183</v>
      </c>
      <c r="J34" s="6"/>
      <c r="K34" s="5">
        <v>0.13669999999999999</v>
      </c>
      <c r="L34" s="6"/>
      <c r="M34" s="4">
        <v>13670636550</v>
      </c>
      <c r="N34" s="4"/>
      <c r="O34" s="4">
        <v>-2697255801</v>
      </c>
      <c r="P34" s="4"/>
      <c r="Q34" s="4">
        <v>6098536534</v>
      </c>
      <c r="R34" s="4"/>
      <c r="S34" s="4">
        <f t="shared" si="0"/>
        <v>17071917283</v>
      </c>
      <c r="T34" s="6"/>
      <c r="U34" s="5">
        <v>8.2400000000000001E-2</v>
      </c>
      <c r="W34" s="6"/>
      <c r="X34" s="4"/>
    </row>
    <row r="35" spans="1:24" ht="24.75" x14ac:dyDescent="0.6">
      <c r="A35" s="6" t="s">
        <v>39</v>
      </c>
      <c r="B35" s="6"/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6"/>
      <c r="K35" s="5">
        <v>0</v>
      </c>
      <c r="L35" s="6"/>
      <c r="M35" s="4">
        <v>16743074400</v>
      </c>
      <c r="N35" s="4"/>
      <c r="O35" s="4">
        <v>-9565486261</v>
      </c>
      <c r="P35" s="4"/>
      <c r="Q35" s="4">
        <v>5562942510</v>
      </c>
      <c r="R35" s="4"/>
      <c r="S35" s="4">
        <f t="shared" si="0"/>
        <v>12740530649</v>
      </c>
      <c r="T35" s="6"/>
      <c r="U35" s="5">
        <v>6.1499999999999999E-2</v>
      </c>
      <c r="W35" s="6"/>
      <c r="X35" s="4"/>
    </row>
    <row r="36" spans="1:24" ht="24.75" x14ac:dyDescent="0.6">
      <c r="A36" s="6" t="s">
        <v>40</v>
      </c>
      <c r="B36" s="6"/>
      <c r="C36" s="4">
        <v>0</v>
      </c>
      <c r="D36" s="4"/>
      <c r="E36" s="4">
        <v>666013500</v>
      </c>
      <c r="F36" s="4"/>
      <c r="G36" s="4">
        <v>0</v>
      </c>
      <c r="H36" s="4"/>
      <c r="I36" s="4">
        <v>666013500</v>
      </c>
      <c r="J36" s="6"/>
      <c r="K36" s="5">
        <v>-1.67E-2</v>
      </c>
      <c r="L36" s="6"/>
      <c r="M36" s="4">
        <v>18914000000</v>
      </c>
      <c r="N36" s="4"/>
      <c r="O36" s="4">
        <v>-6636734524</v>
      </c>
      <c r="P36" s="4"/>
      <c r="Q36" s="4">
        <v>-1586948848</v>
      </c>
      <c r="R36" s="4"/>
      <c r="S36" s="4">
        <f t="shared" si="0"/>
        <v>10690316628</v>
      </c>
      <c r="T36" s="6"/>
      <c r="U36" s="5">
        <v>5.16E-2</v>
      </c>
      <c r="W36" s="6"/>
      <c r="X36" s="4"/>
    </row>
    <row r="37" spans="1:24" ht="24.75" x14ac:dyDescent="0.6">
      <c r="A37" s="6" t="s">
        <v>148</v>
      </c>
      <c r="B37" s="6"/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6"/>
      <c r="K37" s="5">
        <v>0</v>
      </c>
      <c r="L37" s="6"/>
      <c r="M37" s="4">
        <v>1569081</v>
      </c>
      <c r="N37" s="4"/>
      <c r="O37" s="4">
        <v>0</v>
      </c>
      <c r="P37" s="4"/>
      <c r="Q37" s="4">
        <v>104949415</v>
      </c>
      <c r="R37" s="4"/>
      <c r="S37" s="4">
        <f t="shared" si="0"/>
        <v>106518496</v>
      </c>
      <c r="T37" s="6"/>
      <c r="U37" s="5">
        <v>5.0000000000000001E-4</v>
      </c>
      <c r="W37" s="6"/>
      <c r="X37" s="4"/>
    </row>
    <row r="38" spans="1:24" ht="24.75" x14ac:dyDescent="0.6">
      <c r="A38" s="6" t="s">
        <v>161</v>
      </c>
      <c r="B38" s="6"/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6"/>
      <c r="K38" s="5">
        <v>0</v>
      </c>
      <c r="L38" s="6"/>
      <c r="M38" s="4">
        <v>0</v>
      </c>
      <c r="N38" s="4"/>
      <c r="O38" s="4">
        <v>0</v>
      </c>
      <c r="P38" s="4"/>
      <c r="Q38" s="4">
        <v>11301298928</v>
      </c>
      <c r="R38" s="4"/>
      <c r="S38" s="4">
        <f t="shared" si="0"/>
        <v>11301298928</v>
      </c>
      <c r="T38" s="6"/>
      <c r="U38" s="5">
        <v>5.45E-2</v>
      </c>
      <c r="W38" s="6"/>
      <c r="X38" s="4"/>
    </row>
    <row r="39" spans="1:24" ht="24.75" x14ac:dyDescent="0.6">
      <c r="A39" s="6" t="s">
        <v>162</v>
      </c>
      <c r="B39" s="6"/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6"/>
      <c r="K39" s="5">
        <v>0</v>
      </c>
      <c r="L39" s="6"/>
      <c r="M39" s="4">
        <v>0</v>
      </c>
      <c r="N39" s="4"/>
      <c r="O39" s="4">
        <v>0</v>
      </c>
      <c r="P39" s="4"/>
      <c r="Q39" s="4">
        <v>6900931939</v>
      </c>
      <c r="R39" s="4"/>
      <c r="S39" s="4">
        <f t="shared" si="0"/>
        <v>6900931939</v>
      </c>
      <c r="T39" s="6"/>
      <c r="U39" s="5">
        <v>3.3300000000000003E-2</v>
      </c>
      <c r="W39" s="6"/>
      <c r="X39" s="4"/>
    </row>
    <row r="40" spans="1:24" ht="24.75" x14ac:dyDescent="0.6">
      <c r="A40" s="6" t="s">
        <v>148</v>
      </c>
      <c r="B40" s="6"/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6"/>
      <c r="K40" s="5">
        <v>0</v>
      </c>
      <c r="L40" s="6"/>
      <c r="M40" s="4">
        <v>0</v>
      </c>
      <c r="N40" s="4"/>
      <c r="O40" s="4">
        <v>0</v>
      </c>
      <c r="P40" s="4"/>
      <c r="Q40" s="4">
        <v>151446</v>
      </c>
      <c r="R40" s="4"/>
      <c r="S40" s="4">
        <f t="shared" si="0"/>
        <v>151446</v>
      </c>
      <c r="T40" s="6"/>
      <c r="U40" s="5">
        <v>0</v>
      </c>
      <c r="W40" s="6"/>
      <c r="X40" s="4"/>
    </row>
    <row r="41" spans="1:24" ht="24.75" x14ac:dyDescent="0.6">
      <c r="A41" s="6" t="s">
        <v>163</v>
      </c>
      <c r="B41" s="6"/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6"/>
      <c r="K41" s="5">
        <v>0</v>
      </c>
      <c r="L41" s="6"/>
      <c r="M41" s="4">
        <v>0</v>
      </c>
      <c r="N41" s="4"/>
      <c r="O41" s="4">
        <v>0</v>
      </c>
      <c r="P41" s="4"/>
      <c r="Q41" s="4">
        <v>425196000</v>
      </c>
      <c r="R41" s="4"/>
      <c r="S41" s="4">
        <f t="shared" si="0"/>
        <v>425196000</v>
      </c>
      <c r="T41" s="6"/>
      <c r="U41" s="5">
        <v>2.0999999999999999E-3</v>
      </c>
      <c r="W41" s="6"/>
      <c r="X41" s="4"/>
    </row>
    <row r="42" spans="1:24" ht="24.75" x14ac:dyDescent="0.6">
      <c r="A42" s="6" t="s">
        <v>164</v>
      </c>
      <c r="B42" s="6"/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6"/>
      <c r="K42" s="5">
        <v>0</v>
      </c>
      <c r="L42" s="6"/>
      <c r="M42" s="4">
        <v>0</v>
      </c>
      <c r="N42" s="4"/>
      <c r="O42" s="4">
        <v>0</v>
      </c>
      <c r="P42" s="4"/>
      <c r="Q42" s="4">
        <v>6623585759</v>
      </c>
      <c r="R42" s="4"/>
      <c r="S42" s="4">
        <f t="shared" si="0"/>
        <v>6623585759</v>
      </c>
      <c r="T42" s="6"/>
      <c r="U42" s="5">
        <v>3.2000000000000001E-2</v>
      </c>
      <c r="W42" s="6"/>
      <c r="X42" s="4"/>
    </row>
    <row r="43" spans="1:24" ht="24.75" x14ac:dyDescent="0.6">
      <c r="A43" s="6" t="s">
        <v>16</v>
      </c>
      <c r="B43" s="6"/>
      <c r="C43" s="4">
        <v>0</v>
      </c>
      <c r="D43" s="4"/>
      <c r="E43" s="4">
        <v>-559514190</v>
      </c>
      <c r="F43" s="4"/>
      <c r="G43" s="4">
        <v>0</v>
      </c>
      <c r="H43" s="4"/>
      <c r="I43" s="4">
        <v>-559514190</v>
      </c>
      <c r="J43" s="6"/>
      <c r="K43" s="5">
        <v>1.4E-2</v>
      </c>
      <c r="L43" s="6"/>
      <c r="M43" s="4">
        <v>693000000</v>
      </c>
      <c r="N43" s="4"/>
      <c r="O43" s="4">
        <v>-5697077130</v>
      </c>
      <c r="P43" s="4"/>
      <c r="Q43" s="4">
        <v>215224667</v>
      </c>
      <c r="R43" s="4"/>
      <c r="S43" s="4">
        <f t="shared" si="0"/>
        <v>-4788852463</v>
      </c>
      <c r="T43" s="6"/>
      <c r="U43" s="5">
        <v>-2.3099999999999999E-2</v>
      </c>
      <c r="W43" s="6"/>
      <c r="X43" s="4"/>
    </row>
    <row r="44" spans="1:24" ht="24.75" x14ac:dyDescent="0.6">
      <c r="A44" s="6" t="s">
        <v>165</v>
      </c>
      <c r="B44" s="6"/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6"/>
      <c r="K44" s="5">
        <v>0</v>
      </c>
      <c r="L44" s="6"/>
      <c r="M44" s="4">
        <v>0</v>
      </c>
      <c r="N44" s="4"/>
      <c r="O44" s="4">
        <v>0</v>
      </c>
      <c r="P44" s="4"/>
      <c r="Q44" s="4">
        <v>6214800704</v>
      </c>
      <c r="R44" s="4"/>
      <c r="S44" s="4">
        <f t="shared" si="0"/>
        <v>6214800704</v>
      </c>
      <c r="T44" s="6"/>
      <c r="U44" s="5">
        <v>0.03</v>
      </c>
      <c r="W44" s="6"/>
      <c r="X44" s="4"/>
    </row>
    <row r="45" spans="1:24" ht="24.75" x14ac:dyDescent="0.6">
      <c r="A45" s="6" t="s">
        <v>15</v>
      </c>
      <c r="B45" s="6"/>
      <c r="C45" s="4">
        <v>0</v>
      </c>
      <c r="D45" s="4"/>
      <c r="E45" s="4">
        <v>-4158628055</v>
      </c>
      <c r="F45" s="4"/>
      <c r="G45" s="4">
        <v>0</v>
      </c>
      <c r="H45" s="4"/>
      <c r="I45" s="4">
        <v>-4158628055</v>
      </c>
      <c r="J45" s="6"/>
      <c r="K45" s="5">
        <v>0.1043</v>
      </c>
      <c r="L45" s="6"/>
      <c r="M45" s="4">
        <v>1673408000</v>
      </c>
      <c r="N45" s="4"/>
      <c r="O45" s="4">
        <v>19940986632</v>
      </c>
      <c r="P45" s="4"/>
      <c r="Q45" s="4">
        <v>1534450783</v>
      </c>
      <c r="R45" s="4"/>
      <c r="S45" s="4">
        <f t="shared" si="0"/>
        <v>23148845415</v>
      </c>
      <c r="T45" s="6"/>
      <c r="U45" s="5">
        <v>0.11169999999999999</v>
      </c>
      <c r="X45" s="14"/>
    </row>
    <row r="46" spans="1:24" ht="24.75" x14ac:dyDescent="0.6">
      <c r="A46" s="6" t="s">
        <v>143</v>
      </c>
      <c r="B46" s="6"/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6"/>
      <c r="K46" s="5">
        <v>0</v>
      </c>
      <c r="L46" s="6"/>
      <c r="M46" s="4">
        <v>139922860</v>
      </c>
      <c r="N46" s="4"/>
      <c r="O46" s="4">
        <v>0</v>
      </c>
      <c r="P46" s="4"/>
      <c r="Q46" s="4">
        <v>1057266309</v>
      </c>
      <c r="R46" s="4"/>
      <c r="S46" s="4">
        <f t="shared" si="0"/>
        <v>1197189169</v>
      </c>
      <c r="T46" s="6"/>
      <c r="U46" s="5">
        <v>5.7999999999999996E-3</v>
      </c>
      <c r="X46" s="14"/>
    </row>
    <row r="47" spans="1:24" ht="24.75" x14ac:dyDescent="0.6">
      <c r="A47" s="6" t="s">
        <v>24</v>
      </c>
      <c r="B47" s="6"/>
      <c r="C47" s="4">
        <v>0</v>
      </c>
      <c r="D47" s="4"/>
      <c r="E47" s="4">
        <v>2284499308</v>
      </c>
      <c r="F47" s="4"/>
      <c r="G47" s="4">
        <v>0</v>
      </c>
      <c r="H47" s="4"/>
      <c r="I47" s="4">
        <v>2284499308</v>
      </c>
      <c r="J47" s="6"/>
      <c r="K47" s="5">
        <v>-5.7299999999999997E-2</v>
      </c>
      <c r="L47" s="6"/>
      <c r="M47" s="4">
        <v>0</v>
      </c>
      <c r="N47" s="4"/>
      <c r="O47" s="4">
        <v>3578359923</v>
      </c>
      <c r="P47" s="4"/>
      <c r="Q47" s="4">
        <v>-1383732157</v>
      </c>
      <c r="R47" s="4"/>
      <c r="S47" s="4">
        <f t="shared" si="0"/>
        <v>2194627766</v>
      </c>
      <c r="T47" s="6"/>
      <c r="U47" s="5">
        <v>1.06E-2</v>
      </c>
      <c r="X47" s="14"/>
    </row>
    <row r="48" spans="1:24" ht="24.75" x14ac:dyDescent="0.6">
      <c r="A48" s="6" t="s">
        <v>166</v>
      </c>
      <c r="B48" s="6"/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6"/>
      <c r="K48" s="5">
        <v>0</v>
      </c>
      <c r="L48" s="6"/>
      <c r="M48" s="4">
        <v>0</v>
      </c>
      <c r="N48" s="4"/>
      <c r="O48" s="4">
        <v>0</v>
      </c>
      <c r="P48" s="4"/>
      <c r="Q48" s="4">
        <v>12418394844</v>
      </c>
      <c r="R48" s="4"/>
      <c r="S48" s="4">
        <f t="shared" si="0"/>
        <v>12418394844</v>
      </c>
      <c r="T48" s="6"/>
      <c r="U48" s="5">
        <v>5.9900000000000002E-2</v>
      </c>
    </row>
    <row r="49" spans="1:21" ht="24.75" x14ac:dyDescent="0.6">
      <c r="A49" s="6" t="s">
        <v>167</v>
      </c>
      <c r="B49" s="6"/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6"/>
      <c r="K49" s="5">
        <v>0</v>
      </c>
      <c r="L49" s="6"/>
      <c r="M49" s="4">
        <v>0</v>
      </c>
      <c r="N49" s="4"/>
      <c r="O49" s="4">
        <v>0</v>
      </c>
      <c r="P49" s="4"/>
      <c r="Q49" s="4">
        <v>-7662812408</v>
      </c>
      <c r="R49" s="4"/>
      <c r="S49" s="4">
        <f t="shared" si="0"/>
        <v>-7662812408</v>
      </c>
      <c r="T49" s="6"/>
      <c r="U49" s="5">
        <v>-3.6999999999999998E-2</v>
      </c>
    </row>
    <row r="50" spans="1:21" ht="24.75" x14ac:dyDescent="0.6">
      <c r="A50" s="6" t="s">
        <v>168</v>
      </c>
      <c r="B50" s="6"/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6"/>
      <c r="K50" s="5">
        <v>0</v>
      </c>
      <c r="L50" s="6"/>
      <c r="M50" s="4">
        <v>0</v>
      </c>
      <c r="N50" s="4"/>
      <c r="O50" s="4">
        <v>0</v>
      </c>
      <c r="P50" s="4"/>
      <c r="Q50" s="4">
        <v>-12203564</v>
      </c>
      <c r="R50" s="4"/>
      <c r="S50" s="4">
        <f t="shared" si="0"/>
        <v>-12203564</v>
      </c>
      <c r="T50" s="6"/>
      <c r="U50" s="5">
        <v>-1E-4</v>
      </c>
    </row>
    <row r="51" spans="1:21" ht="24.75" x14ac:dyDescent="0.6">
      <c r="A51" s="6" t="s">
        <v>42</v>
      </c>
      <c r="B51" s="6"/>
      <c r="C51" s="4">
        <v>0</v>
      </c>
      <c r="D51" s="4"/>
      <c r="E51" s="4">
        <v>-202923259</v>
      </c>
      <c r="F51" s="4"/>
      <c r="G51" s="4">
        <v>0</v>
      </c>
      <c r="H51" s="4"/>
      <c r="I51" s="4">
        <v>-202923259</v>
      </c>
      <c r="J51" s="6"/>
      <c r="K51" s="5">
        <v>5.1000000000000004E-3</v>
      </c>
      <c r="L51" s="6"/>
      <c r="M51" s="4">
        <v>469045425</v>
      </c>
      <c r="N51" s="4"/>
      <c r="O51" s="4">
        <v>-1689046292</v>
      </c>
      <c r="P51" s="4"/>
      <c r="Q51" s="4">
        <v>730743854</v>
      </c>
      <c r="R51" s="4"/>
      <c r="S51" s="4">
        <f t="shared" si="0"/>
        <v>-489257013</v>
      </c>
      <c r="T51" s="6"/>
      <c r="U51" s="5">
        <v>-2.3999999999999998E-3</v>
      </c>
    </row>
    <row r="52" spans="1:21" ht="24.75" x14ac:dyDescent="0.6">
      <c r="A52" s="6" t="s">
        <v>169</v>
      </c>
      <c r="B52" s="6"/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6"/>
      <c r="K52" s="5">
        <v>0</v>
      </c>
      <c r="L52" s="6"/>
      <c r="M52" s="4">
        <v>0</v>
      </c>
      <c r="N52" s="4"/>
      <c r="O52" s="4">
        <v>0</v>
      </c>
      <c r="P52" s="4"/>
      <c r="Q52" s="4">
        <v>0</v>
      </c>
      <c r="R52" s="4"/>
      <c r="S52" s="4">
        <f t="shared" si="0"/>
        <v>0</v>
      </c>
      <c r="T52" s="6"/>
      <c r="U52" s="5">
        <v>0</v>
      </c>
    </row>
    <row r="53" spans="1:21" ht="24.75" x14ac:dyDescent="0.6">
      <c r="A53" s="6" t="s">
        <v>170</v>
      </c>
      <c r="B53" s="6"/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6"/>
      <c r="K53" s="5">
        <v>0</v>
      </c>
      <c r="L53" s="6"/>
      <c r="M53" s="4">
        <v>0</v>
      </c>
      <c r="N53" s="4"/>
      <c r="O53" s="4">
        <v>0</v>
      </c>
      <c r="P53" s="4"/>
      <c r="Q53" s="4">
        <v>0</v>
      </c>
      <c r="R53" s="4"/>
      <c r="S53" s="4">
        <f t="shared" si="0"/>
        <v>0</v>
      </c>
      <c r="T53" s="6"/>
      <c r="U53" s="5">
        <v>0</v>
      </c>
    </row>
    <row r="54" spans="1:21" ht="24.75" x14ac:dyDescent="0.6">
      <c r="A54" s="6" t="s">
        <v>171</v>
      </c>
      <c r="B54" s="6"/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6"/>
      <c r="K54" s="5">
        <v>0</v>
      </c>
      <c r="L54" s="6"/>
      <c r="M54" s="4">
        <v>0</v>
      </c>
      <c r="N54" s="4"/>
      <c r="O54" s="4">
        <v>0</v>
      </c>
      <c r="P54" s="4"/>
      <c r="Q54" s="4">
        <v>-7971</v>
      </c>
      <c r="R54" s="4"/>
      <c r="S54" s="4">
        <f t="shared" si="0"/>
        <v>-7971</v>
      </c>
      <c r="T54" s="6"/>
      <c r="U54" s="5">
        <v>0</v>
      </c>
    </row>
    <row r="55" spans="1:21" ht="24.75" x14ac:dyDescent="0.6">
      <c r="A55" s="6" t="s">
        <v>172</v>
      </c>
      <c r="B55" s="6"/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6"/>
      <c r="K55" s="5">
        <v>0</v>
      </c>
      <c r="L55" s="6"/>
      <c r="M55" s="4">
        <v>0</v>
      </c>
      <c r="N55" s="4"/>
      <c r="O55" s="4">
        <v>0</v>
      </c>
      <c r="P55" s="4"/>
      <c r="Q55" s="4">
        <v>-3508674748</v>
      </c>
      <c r="R55" s="4"/>
      <c r="S55" s="4">
        <f t="shared" si="0"/>
        <v>-3508674748</v>
      </c>
      <c r="T55" s="6"/>
      <c r="U55" s="5">
        <v>-1.6899999999999998E-2</v>
      </c>
    </row>
    <row r="56" spans="1:21" ht="24.75" x14ac:dyDescent="0.6">
      <c r="A56" s="6" t="s">
        <v>44</v>
      </c>
      <c r="B56" s="6"/>
      <c r="C56" s="4">
        <v>0</v>
      </c>
      <c r="D56" s="4"/>
      <c r="E56" s="4">
        <v>-2952328500</v>
      </c>
      <c r="F56" s="4"/>
      <c r="G56" s="4">
        <v>0</v>
      </c>
      <c r="H56" s="4"/>
      <c r="I56" s="4">
        <v>-2952328500</v>
      </c>
      <c r="J56" s="6"/>
      <c r="K56" s="5">
        <v>7.3999999999999996E-2</v>
      </c>
      <c r="L56" s="6"/>
      <c r="M56" s="4">
        <v>950295858</v>
      </c>
      <c r="N56" s="4"/>
      <c r="O56" s="4">
        <v>-20705664564</v>
      </c>
      <c r="P56" s="4"/>
      <c r="Q56" s="4">
        <v>693005666</v>
      </c>
      <c r="R56" s="4"/>
      <c r="S56" s="4">
        <f t="shared" si="0"/>
        <v>-19062363040</v>
      </c>
      <c r="T56" s="6"/>
      <c r="U56" s="5">
        <v>-9.1999999999999998E-2</v>
      </c>
    </row>
    <row r="57" spans="1:21" ht="24.75" x14ac:dyDescent="0.6">
      <c r="A57" s="6" t="s">
        <v>35</v>
      </c>
      <c r="B57" s="6"/>
      <c r="C57" s="4">
        <v>0</v>
      </c>
      <c r="D57" s="4"/>
      <c r="E57" s="4">
        <v>-1471194000</v>
      </c>
      <c r="F57" s="4"/>
      <c r="G57" s="4">
        <v>0</v>
      </c>
      <c r="H57" s="4"/>
      <c r="I57" s="4">
        <v>-1471194000</v>
      </c>
      <c r="J57" s="6"/>
      <c r="K57" s="5">
        <v>3.6900000000000002E-2</v>
      </c>
      <c r="L57" s="6"/>
      <c r="M57" s="4">
        <v>8600000000</v>
      </c>
      <c r="N57" s="4"/>
      <c r="O57" s="4">
        <v>-7815436362</v>
      </c>
      <c r="P57" s="4"/>
      <c r="Q57" s="4">
        <v>517383157</v>
      </c>
      <c r="R57" s="4"/>
      <c r="S57" s="4">
        <f t="shared" si="0"/>
        <v>1301946795</v>
      </c>
      <c r="T57" s="6"/>
      <c r="U57" s="5">
        <v>6.3E-3</v>
      </c>
    </row>
    <row r="58" spans="1:21" ht="24.75" x14ac:dyDescent="0.6">
      <c r="A58" s="6" t="s">
        <v>173</v>
      </c>
      <c r="B58" s="6"/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6"/>
      <c r="K58" s="5">
        <v>0</v>
      </c>
      <c r="L58" s="6"/>
      <c r="M58" s="4">
        <v>0</v>
      </c>
      <c r="N58" s="4"/>
      <c r="O58" s="4">
        <v>0</v>
      </c>
      <c r="P58" s="4"/>
      <c r="Q58" s="4">
        <v>-222867268</v>
      </c>
      <c r="R58" s="4"/>
      <c r="S58" s="4">
        <f t="shared" si="0"/>
        <v>-222867268</v>
      </c>
      <c r="T58" s="6"/>
      <c r="U58" s="5">
        <v>-1.1000000000000001E-3</v>
      </c>
    </row>
    <row r="59" spans="1:21" ht="24.75" x14ac:dyDescent="0.6">
      <c r="A59" s="6" t="s">
        <v>174</v>
      </c>
      <c r="B59" s="6"/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6"/>
      <c r="K59" s="5">
        <v>0</v>
      </c>
      <c r="L59" s="6"/>
      <c r="M59" s="4">
        <v>0</v>
      </c>
      <c r="N59" s="4"/>
      <c r="O59" s="4">
        <v>0</v>
      </c>
      <c r="P59" s="4"/>
      <c r="Q59" s="4">
        <v>2556677373</v>
      </c>
      <c r="R59" s="4"/>
      <c r="S59" s="4">
        <f t="shared" si="0"/>
        <v>2556677373</v>
      </c>
      <c r="T59" s="6"/>
      <c r="U59" s="5">
        <v>1.23E-2</v>
      </c>
    </row>
    <row r="60" spans="1:21" ht="24.75" x14ac:dyDescent="0.6">
      <c r="A60" s="6" t="s">
        <v>137</v>
      </c>
      <c r="B60" s="6"/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6"/>
      <c r="K60" s="5">
        <v>0</v>
      </c>
      <c r="L60" s="6"/>
      <c r="M60" s="4">
        <v>72294686</v>
      </c>
      <c r="N60" s="4"/>
      <c r="O60" s="4">
        <v>0</v>
      </c>
      <c r="P60" s="4"/>
      <c r="Q60" s="4">
        <v>-1662234992</v>
      </c>
      <c r="R60" s="4"/>
      <c r="S60" s="4">
        <f t="shared" si="0"/>
        <v>-1589940306</v>
      </c>
      <c r="T60" s="6"/>
      <c r="U60" s="5">
        <v>-7.7000000000000002E-3</v>
      </c>
    </row>
    <row r="61" spans="1:21" ht="24.75" x14ac:dyDescent="0.6">
      <c r="A61" s="6" t="s">
        <v>131</v>
      </c>
      <c r="B61" s="6"/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6"/>
      <c r="K61" s="5">
        <v>0</v>
      </c>
      <c r="L61" s="6"/>
      <c r="M61" s="4">
        <v>12015500000</v>
      </c>
      <c r="N61" s="4"/>
      <c r="O61" s="4">
        <v>0</v>
      </c>
      <c r="P61" s="4"/>
      <c r="Q61" s="4">
        <v>-4091838673</v>
      </c>
      <c r="R61" s="4"/>
      <c r="S61" s="4">
        <f t="shared" si="0"/>
        <v>7923661327</v>
      </c>
      <c r="T61" s="6"/>
      <c r="U61" s="5">
        <v>3.8199999999999998E-2</v>
      </c>
    </row>
    <row r="62" spans="1:21" ht="24.75" x14ac:dyDescent="0.6">
      <c r="A62" s="6" t="s">
        <v>141</v>
      </c>
      <c r="B62" s="6"/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6"/>
      <c r="K62" s="5">
        <v>0</v>
      </c>
      <c r="L62" s="6"/>
      <c r="M62" s="4">
        <v>7285000000</v>
      </c>
      <c r="N62" s="4"/>
      <c r="O62" s="4">
        <v>0</v>
      </c>
      <c r="P62" s="4"/>
      <c r="Q62" s="4">
        <v>5509795386</v>
      </c>
      <c r="R62" s="4"/>
      <c r="S62" s="4">
        <f t="shared" si="0"/>
        <v>12794795386</v>
      </c>
      <c r="T62" s="6"/>
      <c r="U62" s="5">
        <v>6.1699999999999998E-2</v>
      </c>
    </row>
    <row r="63" spans="1:21" ht="24.75" x14ac:dyDescent="0.6">
      <c r="A63" s="6" t="s">
        <v>175</v>
      </c>
      <c r="B63" s="6"/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6"/>
      <c r="K63" s="5">
        <v>0</v>
      </c>
      <c r="L63" s="6"/>
      <c r="M63" s="4">
        <v>0</v>
      </c>
      <c r="N63" s="4"/>
      <c r="O63" s="4">
        <v>0</v>
      </c>
      <c r="P63" s="4"/>
      <c r="Q63" s="4">
        <v>4178774409</v>
      </c>
      <c r="R63" s="4"/>
      <c r="S63" s="4">
        <f t="shared" si="0"/>
        <v>4178774409</v>
      </c>
      <c r="T63" s="6"/>
      <c r="U63" s="5">
        <v>2.0199999999999999E-2</v>
      </c>
    </row>
    <row r="64" spans="1:21" ht="24.75" x14ac:dyDescent="0.6">
      <c r="A64" s="6" t="s">
        <v>43</v>
      </c>
      <c r="B64" s="6"/>
      <c r="C64" s="4">
        <v>4340256130</v>
      </c>
      <c r="D64" s="4"/>
      <c r="E64" s="4">
        <v>-4497469889</v>
      </c>
      <c r="F64" s="4"/>
      <c r="G64" s="4">
        <v>0</v>
      </c>
      <c r="H64" s="4"/>
      <c r="I64" s="4">
        <v>-157213759</v>
      </c>
      <c r="J64" s="6"/>
      <c r="K64" s="5">
        <v>3.8999999999999998E-3</v>
      </c>
      <c r="L64" s="6"/>
      <c r="M64" s="4">
        <v>4340256130</v>
      </c>
      <c r="N64" s="4"/>
      <c r="O64" s="4">
        <v>4940267225</v>
      </c>
      <c r="P64" s="4"/>
      <c r="Q64" s="4">
        <v>1797608191</v>
      </c>
      <c r="R64" s="4"/>
      <c r="S64" s="4">
        <f t="shared" si="0"/>
        <v>11078131546</v>
      </c>
      <c r="T64" s="6"/>
      <c r="U64" s="5">
        <v>5.3499999999999999E-2</v>
      </c>
    </row>
    <row r="65" spans="1:24" ht="24.75" x14ac:dyDescent="0.6">
      <c r="A65" s="6" t="s">
        <v>49</v>
      </c>
      <c r="B65" s="6"/>
      <c r="C65" s="4">
        <v>0</v>
      </c>
      <c r="D65" s="4"/>
      <c r="E65" s="4">
        <v>-1498296574</v>
      </c>
      <c r="F65" s="4"/>
      <c r="G65" s="4">
        <v>0</v>
      </c>
      <c r="H65" s="4"/>
      <c r="I65" s="4">
        <v>-1498296574</v>
      </c>
      <c r="J65" s="6"/>
      <c r="K65" s="5">
        <v>3.7600000000000001E-2</v>
      </c>
      <c r="L65" s="6"/>
      <c r="M65" s="4">
        <v>8646696170</v>
      </c>
      <c r="N65" s="4"/>
      <c r="O65" s="4">
        <v>-3625802377</v>
      </c>
      <c r="P65" s="4"/>
      <c r="Q65" s="4">
        <v>-866348842</v>
      </c>
      <c r="R65" s="4"/>
      <c r="S65" s="4">
        <f t="shared" si="0"/>
        <v>4154544951</v>
      </c>
      <c r="T65" s="6"/>
      <c r="U65" s="5">
        <v>0.02</v>
      </c>
    </row>
    <row r="66" spans="1:24" ht="24.75" x14ac:dyDescent="0.6">
      <c r="A66" s="6" t="s">
        <v>46</v>
      </c>
      <c r="B66" s="6"/>
      <c r="C66" s="4">
        <v>0</v>
      </c>
      <c r="D66" s="4"/>
      <c r="E66" s="4">
        <v>-3931606813</v>
      </c>
      <c r="F66" s="4"/>
      <c r="G66" s="4">
        <v>0</v>
      </c>
      <c r="H66" s="4"/>
      <c r="I66" s="4">
        <v>-3931606813</v>
      </c>
      <c r="J66" s="6"/>
      <c r="K66" s="5">
        <v>9.8599999999999993E-2</v>
      </c>
      <c r="L66" s="6"/>
      <c r="M66" s="4">
        <v>34850000000</v>
      </c>
      <c r="N66" s="4"/>
      <c r="O66" s="4">
        <v>-33032383689</v>
      </c>
      <c r="P66" s="4"/>
      <c r="Q66" s="4">
        <v>-2685724344</v>
      </c>
      <c r="R66" s="4"/>
      <c r="S66" s="4">
        <f t="shared" si="0"/>
        <v>-868108033</v>
      </c>
      <c r="T66" s="6"/>
      <c r="U66" s="5">
        <v>-4.1999999999999997E-3</v>
      </c>
    </row>
    <row r="67" spans="1:24" ht="24.75" x14ac:dyDescent="0.6">
      <c r="A67" s="6" t="s">
        <v>53</v>
      </c>
      <c r="B67" s="6"/>
      <c r="C67" s="4">
        <v>0</v>
      </c>
      <c r="D67" s="4"/>
      <c r="E67" s="4">
        <v>-660049200</v>
      </c>
      <c r="F67" s="4"/>
      <c r="G67" s="4">
        <v>0</v>
      </c>
      <c r="H67" s="4"/>
      <c r="I67" s="4">
        <v>-660049200</v>
      </c>
      <c r="J67" s="6"/>
      <c r="K67" s="5">
        <v>1.66E-2</v>
      </c>
      <c r="L67" s="6"/>
      <c r="M67" s="4">
        <v>2800000000</v>
      </c>
      <c r="N67" s="4"/>
      <c r="O67" s="4">
        <v>-6306253123</v>
      </c>
      <c r="P67" s="4"/>
      <c r="Q67" s="4">
        <v>2493150910</v>
      </c>
      <c r="R67" s="4"/>
      <c r="S67" s="4">
        <f t="shared" si="0"/>
        <v>-1013102213</v>
      </c>
      <c r="T67" s="6"/>
      <c r="U67" s="5">
        <v>-4.8999999999999998E-3</v>
      </c>
    </row>
    <row r="68" spans="1:24" ht="24.75" x14ac:dyDescent="0.6">
      <c r="A68" s="6" t="s">
        <v>146</v>
      </c>
      <c r="B68" s="6"/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6"/>
      <c r="K68" s="5">
        <v>0</v>
      </c>
      <c r="L68" s="6"/>
      <c r="M68" s="4">
        <v>4250000000</v>
      </c>
      <c r="N68" s="4"/>
      <c r="O68" s="4">
        <v>0</v>
      </c>
      <c r="P68" s="4"/>
      <c r="Q68" s="4">
        <v>-444054851</v>
      </c>
      <c r="R68" s="4"/>
      <c r="S68" s="4">
        <f t="shared" si="0"/>
        <v>3805945149</v>
      </c>
      <c r="T68" s="6"/>
      <c r="U68" s="5">
        <v>1.84E-2</v>
      </c>
    </row>
    <row r="69" spans="1:24" ht="24.75" x14ac:dyDescent="0.6">
      <c r="A69" s="6" t="s">
        <v>176</v>
      </c>
      <c r="B69" s="6"/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6"/>
      <c r="K69" s="5">
        <v>0</v>
      </c>
      <c r="L69" s="6"/>
      <c r="M69" s="4">
        <v>0</v>
      </c>
      <c r="N69" s="4"/>
      <c r="O69" s="4">
        <v>0</v>
      </c>
      <c r="P69" s="4"/>
      <c r="Q69" s="4">
        <v>12112014941</v>
      </c>
      <c r="R69" s="4"/>
      <c r="S69" s="4">
        <f t="shared" si="0"/>
        <v>12112014941</v>
      </c>
      <c r="T69" s="6"/>
      <c r="U69" s="5">
        <v>5.8500000000000003E-2</v>
      </c>
    </row>
    <row r="70" spans="1:24" ht="24.75" x14ac:dyDescent="0.6">
      <c r="A70" s="6" t="s">
        <v>110</v>
      </c>
      <c r="B70" s="6"/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6"/>
      <c r="K70" s="5">
        <v>0</v>
      </c>
      <c r="L70" s="6"/>
      <c r="M70" s="4">
        <v>4406438632</v>
      </c>
      <c r="N70" s="4"/>
      <c r="O70" s="4">
        <v>0</v>
      </c>
      <c r="P70" s="4"/>
      <c r="Q70" s="4">
        <v>2274241710</v>
      </c>
      <c r="R70" s="4"/>
      <c r="S70" s="4">
        <f t="shared" si="0"/>
        <v>6680680342</v>
      </c>
      <c r="T70" s="6"/>
      <c r="U70" s="5">
        <v>3.2199999999999999E-2</v>
      </c>
      <c r="X70" s="14"/>
    </row>
    <row r="71" spans="1:24" ht="24.75" x14ac:dyDescent="0.6">
      <c r="A71" s="6" t="s">
        <v>28</v>
      </c>
      <c r="B71" s="6"/>
      <c r="C71" s="4">
        <v>0</v>
      </c>
      <c r="D71" s="4"/>
      <c r="E71" s="4">
        <v>-1565628750</v>
      </c>
      <c r="F71" s="4"/>
      <c r="G71" s="4">
        <v>0</v>
      </c>
      <c r="H71" s="4"/>
      <c r="I71" s="4">
        <v>-1565628750</v>
      </c>
      <c r="J71" s="6"/>
      <c r="K71" s="5">
        <v>3.9300000000000002E-2</v>
      </c>
      <c r="L71" s="6"/>
      <c r="M71" s="4">
        <v>636485580</v>
      </c>
      <c r="N71" s="4"/>
      <c r="O71" s="4">
        <v>-2026721739</v>
      </c>
      <c r="P71" s="4"/>
      <c r="Q71" s="4">
        <v>0</v>
      </c>
      <c r="R71" s="4"/>
      <c r="S71" s="4">
        <f t="shared" si="0"/>
        <v>-1390236159</v>
      </c>
      <c r="T71" s="6"/>
      <c r="U71" s="5">
        <v>-6.7000000000000002E-3</v>
      </c>
      <c r="X71" s="14"/>
    </row>
    <row r="72" spans="1:24" ht="24.75" x14ac:dyDescent="0.6">
      <c r="A72" s="6" t="s">
        <v>47</v>
      </c>
      <c r="B72" s="6"/>
      <c r="C72" s="4">
        <v>486666667</v>
      </c>
      <c r="D72" s="4"/>
      <c r="E72" s="4">
        <v>-521876250</v>
      </c>
      <c r="F72" s="4"/>
      <c r="G72" s="4">
        <v>0</v>
      </c>
      <c r="H72" s="4"/>
      <c r="I72" s="4">
        <v>-35209583</v>
      </c>
      <c r="J72" s="6"/>
      <c r="K72" s="5">
        <v>8.9999999999999998E-4</v>
      </c>
      <c r="L72" s="6"/>
      <c r="M72" s="4">
        <v>486666667</v>
      </c>
      <c r="N72" s="4"/>
      <c r="O72" s="4">
        <v>-5309882908</v>
      </c>
      <c r="P72" s="4"/>
      <c r="Q72" s="4">
        <v>0</v>
      </c>
      <c r="R72" s="4"/>
      <c r="S72" s="4">
        <f t="shared" si="0"/>
        <v>-4823216241</v>
      </c>
      <c r="T72" s="6"/>
      <c r="U72" s="5">
        <v>-2.3300000000000001E-2</v>
      </c>
    </row>
    <row r="73" spans="1:24" ht="24.75" x14ac:dyDescent="0.6">
      <c r="A73" s="6" t="s">
        <v>48</v>
      </c>
      <c r="B73" s="6"/>
      <c r="C73" s="4">
        <v>0</v>
      </c>
      <c r="D73" s="4"/>
      <c r="E73" s="4">
        <v>-5624600867</v>
      </c>
      <c r="F73" s="4"/>
      <c r="G73" s="4">
        <v>0</v>
      </c>
      <c r="H73" s="4"/>
      <c r="I73" s="4">
        <v>-5624600867</v>
      </c>
      <c r="J73" s="6"/>
      <c r="K73" s="5">
        <v>0.1411</v>
      </c>
      <c r="L73" s="6"/>
      <c r="M73" s="4">
        <v>319418330</v>
      </c>
      <c r="N73" s="4"/>
      <c r="O73" s="4">
        <v>-21999445059</v>
      </c>
      <c r="P73" s="4"/>
      <c r="Q73" s="4">
        <v>0</v>
      </c>
      <c r="R73" s="4"/>
      <c r="S73" s="4">
        <f t="shared" ref="S73:S79" si="1">SUM(M73:Q73)</f>
        <v>-21680026729</v>
      </c>
      <c r="T73" s="6"/>
      <c r="U73" s="5">
        <v>-0.1046</v>
      </c>
    </row>
    <row r="74" spans="1:24" ht="24.75" x14ac:dyDescent="0.6">
      <c r="A74" s="6" t="s">
        <v>33</v>
      </c>
      <c r="B74" s="6"/>
      <c r="C74" s="4">
        <v>0</v>
      </c>
      <c r="D74" s="4"/>
      <c r="E74" s="4">
        <v>-4884761700</v>
      </c>
      <c r="F74" s="4"/>
      <c r="G74" s="4">
        <v>0</v>
      </c>
      <c r="H74" s="4"/>
      <c r="I74" s="4">
        <v>-4884761700</v>
      </c>
      <c r="J74" s="6"/>
      <c r="K74" s="5">
        <v>0.1225</v>
      </c>
      <c r="L74" s="6"/>
      <c r="M74" s="4">
        <v>8557294193</v>
      </c>
      <c r="N74" s="4"/>
      <c r="O74" s="4">
        <v>-9978851025</v>
      </c>
      <c r="P74" s="4"/>
      <c r="Q74" s="4">
        <v>0</v>
      </c>
      <c r="R74" s="4"/>
      <c r="S74" s="4">
        <f t="shared" si="1"/>
        <v>-1421556832</v>
      </c>
      <c r="T74" s="6"/>
      <c r="U74" s="5">
        <v>-6.8999999999999999E-3</v>
      </c>
    </row>
    <row r="75" spans="1:24" ht="24.75" x14ac:dyDescent="0.6">
      <c r="A75" s="6" t="s">
        <v>54</v>
      </c>
      <c r="B75" s="6"/>
      <c r="C75" s="4">
        <v>0</v>
      </c>
      <c r="D75" s="4"/>
      <c r="E75" s="4">
        <v>379903794</v>
      </c>
      <c r="F75" s="4"/>
      <c r="G75" s="4">
        <v>0</v>
      </c>
      <c r="H75" s="4"/>
      <c r="I75" s="4">
        <v>379903794</v>
      </c>
      <c r="J75" s="6"/>
      <c r="K75" s="5">
        <v>-9.4999999999999998E-3</v>
      </c>
      <c r="L75" s="6"/>
      <c r="M75" s="4">
        <v>2011544726</v>
      </c>
      <c r="N75" s="4"/>
      <c r="O75" s="4">
        <v>-15207192658</v>
      </c>
      <c r="P75" s="4"/>
      <c r="Q75" s="4">
        <v>0</v>
      </c>
      <c r="R75" s="4"/>
      <c r="S75" s="4">
        <f t="shared" si="1"/>
        <v>-13195647932</v>
      </c>
      <c r="T75" s="6"/>
      <c r="U75" s="5">
        <v>-6.3700000000000007E-2</v>
      </c>
    </row>
    <row r="76" spans="1:24" ht="24.75" x14ac:dyDescent="0.6">
      <c r="A76" s="6" t="s">
        <v>22</v>
      </c>
      <c r="B76" s="6"/>
      <c r="C76" s="4">
        <v>0</v>
      </c>
      <c r="D76" s="4"/>
      <c r="E76" s="4">
        <v>820830973</v>
      </c>
      <c r="F76" s="4"/>
      <c r="G76" s="4">
        <v>0</v>
      </c>
      <c r="H76" s="4"/>
      <c r="I76" s="4">
        <v>820830973</v>
      </c>
      <c r="J76" s="6"/>
      <c r="K76" s="5">
        <v>-2.06E-2</v>
      </c>
      <c r="L76" s="6"/>
      <c r="M76" s="4">
        <v>822169500</v>
      </c>
      <c r="N76" s="4"/>
      <c r="O76" s="4">
        <v>-1485023943</v>
      </c>
      <c r="P76" s="4"/>
      <c r="Q76" s="4">
        <v>0</v>
      </c>
      <c r="R76" s="4"/>
      <c r="S76" s="4">
        <f t="shared" si="1"/>
        <v>-662854443</v>
      </c>
      <c r="T76" s="6"/>
      <c r="U76" s="5">
        <v>-3.2000000000000002E-3</v>
      </c>
    </row>
    <row r="77" spans="1:24" ht="24.75" x14ac:dyDescent="0.6">
      <c r="A77" s="6" t="s">
        <v>26</v>
      </c>
      <c r="B77" s="6"/>
      <c r="C77" s="4">
        <v>0</v>
      </c>
      <c r="D77" s="4"/>
      <c r="E77" s="4">
        <v>-29821500</v>
      </c>
      <c r="F77" s="4"/>
      <c r="G77" s="4">
        <v>0</v>
      </c>
      <c r="H77" s="4"/>
      <c r="I77" s="4">
        <v>-29821500</v>
      </c>
      <c r="J77" s="6"/>
      <c r="K77" s="5">
        <v>6.9999999999999999E-4</v>
      </c>
      <c r="L77" s="6"/>
      <c r="M77" s="4">
        <v>1625000000</v>
      </c>
      <c r="N77" s="4"/>
      <c r="O77" s="4">
        <v>575502938</v>
      </c>
      <c r="P77" s="4"/>
      <c r="Q77" s="4">
        <v>0</v>
      </c>
      <c r="R77" s="4"/>
      <c r="S77" s="4">
        <f t="shared" si="1"/>
        <v>2200502938</v>
      </c>
      <c r="T77" s="6"/>
      <c r="U77" s="5">
        <v>1.06E-2</v>
      </c>
    </row>
    <row r="78" spans="1:24" ht="24.75" x14ac:dyDescent="0.6">
      <c r="A78" s="6" t="s">
        <v>57</v>
      </c>
      <c r="B78" s="6"/>
      <c r="C78" s="4">
        <v>0</v>
      </c>
      <c r="D78" s="4"/>
      <c r="E78" s="4">
        <v>49989381</v>
      </c>
      <c r="F78" s="4"/>
      <c r="G78" s="4">
        <v>0</v>
      </c>
      <c r="H78" s="4"/>
      <c r="I78" s="4">
        <v>49989381</v>
      </c>
      <c r="J78" s="6"/>
      <c r="K78" s="5">
        <v>-1.2999999999999999E-3</v>
      </c>
      <c r="L78" s="6"/>
      <c r="M78" s="4">
        <v>0</v>
      </c>
      <c r="N78" s="4"/>
      <c r="O78" s="4">
        <v>49989381</v>
      </c>
      <c r="P78" s="4"/>
      <c r="Q78" s="4">
        <v>0</v>
      </c>
      <c r="R78" s="4"/>
      <c r="S78" s="4">
        <f t="shared" si="1"/>
        <v>49989381</v>
      </c>
      <c r="T78" s="6"/>
      <c r="U78" s="5">
        <v>2.0000000000000001E-4</v>
      </c>
    </row>
    <row r="79" spans="1:24" ht="24.75" x14ac:dyDescent="0.6">
      <c r="A79" s="6" t="s">
        <v>41</v>
      </c>
      <c r="B79" s="6"/>
      <c r="C79" s="4">
        <v>0</v>
      </c>
      <c r="D79" s="4"/>
      <c r="E79" s="4">
        <v>-9543342828</v>
      </c>
      <c r="F79" s="4"/>
      <c r="G79" s="4">
        <v>0</v>
      </c>
      <c r="H79" s="4"/>
      <c r="I79" s="4">
        <v>-9543342828</v>
      </c>
      <c r="J79" s="6"/>
      <c r="K79" s="5">
        <v>0.2394</v>
      </c>
      <c r="L79" s="6"/>
      <c r="M79" s="4">
        <v>0</v>
      </c>
      <c r="N79" s="4"/>
      <c r="O79" s="4">
        <v>-12217752262</v>
      </c>
      <c r="P79" s="4"/>
      <c r="Q79" s="4">
        <v>0</v>
      </c>
      <c r="R79" s="4"/>
      <c r="S79" s="4">
        <f t="shared" si="1"/>
        <v>-12217752262</v>
      </c>
      <c r="T79" s="6"/>
      <c r="U79" s="5">
        <v>-5.8999999999999997E-2</v>
      </c>
    </row>
    <row r="80" spans="1:24" ht="24.75" x14ac:dyDescent="0.6">
      <c r="A80" s="6" t="s">
        <v>56</v>
      </c>
      <c r="B80" s="6"/>
      <c r="C80" s="4">
        <v>0</v>
      </c>
      <c r="D80" s="4"/>
      <c r="E80" s="4">
        <v>-67943</v>
      </c>
      <c r="F80" s="4"/>
      <c r="G80" s="4">
        <v>0</v>
      </c>
      <c r="H80" s="4"/>
      <c r="I80" s="4">
        <v>-67943</v>
      </c>
      <c r="J80" s="6"/>
      <c r="K80" s="5">
        <v>0</v>
      </c>
      <c r="L80" s="6"/>
      <c r="M80" s="4">
        <v>0</v>
      </c>
      <c r="N80" s="4"/>
      <c r="O80" s="4">
        <v>-67943</v>
      </c>
      <c r="P80" s="4"/>
      <c r="Q80" s="4">
        <v>0</v>
      </c>
      <c r="R80" s="4"/>
      <c r="S80" s="4">
        <f>SUM(M80:Q80)</f>
        <v>-67943</v>
      </c>
      <c r="T80" s="6"/>
      <c r="U80" s="5">
        <v>0</v>
      </c>
    </row>
    <row r="81" spans="1:21" ht="24.75" x14ac:dyDescent="0.6">
      <c r="A81" s="6" t="s">
        <v>58</v>
      </c>
      <c r="B81" s="6"/>
      <c r="C81" s="4">
        <v>0</v>
      </c>
      <c r="D81" s="4"/>
      <c r="E81" s="4">
        <v>2930406630</v>
      </c>
      <c r="F81" s="4"/>
      <c r="G81" s="4">
        <v>0</v>
      </c>
      <c r="H81" s="4"/>
      <c r="I81" s="4">
        <v>2930406630</v>
      </c>
      <c r="J81" s="6"/>
      <c r="K81" s="5">
        <v>-7.3499999999999996E-2</v>
      </c>
      <c r="L81" s="6"/>
      <c r="M81" s="4">
        <v>0</v>
      </c>
      <c r="N81" s="4"/>
      <c r="O81" s="4">
        <v>2930406630</v>
      </c>
      <c r="P81" s="4"/>
      <c r="Q81" s="4">
        <v>0</v>
      </c>
      <c r="R81" s="4"/>
      <c r="S81" s="4">
        <f t="shared" ref="S81:S85" si="2">SUM(M81:Q81)</f>
        <v>2930406630</v>
      </c>
      <c r="T81" s="6"/>
      <c r="U81" s="5">
        <v>1.41E-2</v>
      </c>
    </row>
    <row r="82" spans="1:21" ht="24.75" x14ac:dyDescent="0.6">
      <c r="A82" s="6" t="s">
        <v>55</v>
      </c>
      <c r="B82" s="6"/>
      <c r="C82" s="4">
        <v>0</v>
      </c>
      <c r="D82" s="4"/>
      <c r="E82" s="4">
        <v>-158400461</v>
      </c>
      <c r="F82" s="4"/>
      <c r="G82" s="4">
        <v>0</v>
      </c>
      <c r="H82" s="4"/>
      <c r="I82" s="4">
        <v>-158400461</v>
      </c>
      <c r="J82" s="6"/>
      <c r="K82" s="5">
        <v>4.0000000000000001E-3</v>
      </c>
      <c r="L82" s="6"/>
      <c r="M82" s="4">
        <v>0</v>
      </c>
      <c r="N82" s="4"/>
      <c r="O82" s="4">
        <v>-158400461</v>
      </c>
      <c r="P82" s="4"/>
      <c r="Q82" s="4">
        <v>0</v>
      </c>
      <c r="R82" s="4"/>
      <c r="S82" s="4">
        <f t="shared" si="2"/>
        <v>-158400461</v>
      </c>
      <c r="T82" s="6"/>
      <c r="U82" s="5">
        <v>-8.0000000000000004E-4</v>
      </c>
    </row>
    <row r="83" spans="1:21" ht="24.75" x14ac:dyDescent="0.6">
      <c r="A83" s="6" t="s">
        <v>23</v>
      </c>
      <c r="B83" s="6"/>
      <c r="C83" s="4">
        <v>0</v>
      </c>
      <c r="D83" s="4"/>
      <c r="E83" s="4">
        <v>-4818639144</v>
      </c>
      <c r="F83" s="4"/>
      <c r="G83" s="4">
        <v>0</v>
      </c>
      <c r="H83" s="4"/>
      <c r="I83" s="4">
        <v>-4818639144</v>
      </c>
      <c r="J83" s="6"/>
      <c r="K83" s="5">
        <v>0.12089999999999999</v>
      </c>
      <c r="L83" s="6"/>
      <c r="M83" s="4">
        <v>0</v>
      </c>
      <c r="N83" s="4"/>
      <c r="O83" s="4">
        <v>-6556702699</v>
      </c>
      <c r="P83" s="4"/>
      <c r="Q83" s="4">
        <v>0</v>
      </c>
      <c r="R83" s="4"/>
      <c r="S83" s="4">
        <f t="shared" si="2"/>
        <v>-6556702699</v>
      </c>
      <c r="T83" s="6"/>
      <c r="U83" s="5">
        <v>-3.1600000000000003E-2</v>
      </c>
    </row>
    <row r="84" spans="1:21" ht="24.75" x14ac:dyDescent="0.6">
      <c r="A84" s="6" t="s">
        <v>59</v>
      </c>
      <c r="B84" s="6"/>
      <c r="C84" s="4">
        <v>0</v>
      </c>
      <c r="D84" s="4"/>
      <c r="E84" s="4">
        <v>1090905420</v>
      </c>
      <c r="F84" s="4"/>
      <c r="G84" s="4">
        <v>0</v>
      </c>
      <c r="H84" s="4"/>
      <c r="I84" s="4">
        <v>1090905420</v>
      </c>
      <c r="J84" s="6"/>
      <c r="K84" s="5">
        <v>-2.7400000000000001E-2</v>
      </c>
      <c r="L84" s="6"/>
      <c r="M84" s="4">
        <v>0</v>
      </c>
      <c r="N84" s="4"/>
      <c r="O84" s="4">
        <v>1090905420</v>
      </c>
      <c r="P84" s="4"/>
      <c r="Q84" s="4">
        <v>0</v>
      </c>
      <c r="R84" s="4"/>
      <c r="S84" s="4">
        <f t="shared" si="2"/>
        <v>1090905420</v>
      </c>
      <c r="T84" s="6"/>
      <c r="U84" s="5">
        <v>5.3E-3</v>
      </c>
    </row>
    <row r="85" spans="1:21" ht="24.75" x14ac:dyDescent="0.6">
      <c r="A85" s="6" t="s">
        <v>61</v>
      </c>
      <c r="B85" s="6"/>
      <c r="C85" s="4">
        <v>0</v>
      </c>
      <c r="D85" s="4"/>
      <c r="E85" s="4">
        <v>-14641336</v>
      </c>
      <c r="F85" s="4"/>
      <c r="G85" s="4">
        <v>0</v>
      </c>
      <c r="H85" s="4"/>
      <c r="I85" s="4">
        <v>-14641336</v>
      </c>
      <c r="J85" s="6"/>
      <c r="K85" s="5">
        <v>0</v>
      </c>
      <c r="L85" s="6"/>
      <c r="M85" s="4">
        <v>0</v>
      </c>
      <c r="N85" s="4"/>
      <c r="O85" s="4">
        <v>-14641336</v>
      </c>
      <c r="P85" s="4"/>
      <c r="Q85" s="4">
        <v>0</v>
      </c>
      <c r="R85" s="4"/>
      <c r="S85" s="4">
        <f t="shared" si="2"/>
        <v>-14641336</v>
      </c>
      <c r="T85" s="6"/>
      <c r="U85" s="5">
        <v>0</v>
      </c>
    </row>
    <row r="86" spans="1:21" ht="25.5" thickBot="1" x14ac:dyDescent="0.65">
      <c r="A86" s="6"/>
      <c r="B86" s="6"/>
      <c r="C86" s="7">
        <f>SUM(C8:C85)</f>
        <v>4826922797</v>
      </c>
      <c r="D86" s="4"/>
      <c r="E86" s="7">
        <v>-38147420497</v>
      </c>
      <c r="F86" s="4"/>
      <c r="G86" s="7">
        <f>SUM(G8:G85)</f>
        <v>-9732632420</v>
      </c>
      <c r="H86" s="4"/>
      <c r="I86" s="7">
        <f>SUM(I8:I85)</f>
        <v>-43053130120</v>
      </c>
      <c r="J86" s="6"/>
      <c r="K86" s="8">
        <f>SUM(K8:K85)</f>
        <v>1.0793999999999999</v>
      </c>
      <c r="L86" s="6"/>
      <c r="M86" s="7">
        <v>207750776128</v>
      </c>
      <c r="N86" s="4"/>
      <c r="O86" s="7">
        <v>-150284796178</v>
      </c>
      <c r="P86" s="4"/>
      <c r="Q86" s="7">
        <v>136305607617</v>
      </c>
      <c r="R86" s="4"/>
      <c r="S86" s="7">
        <f>SUM(S8:S85)</f>
        <v>193771587567</v>
      </c>
      <c r="T86" s="6"/>
      <c r="U86" s="8">
        <f>SUM(U8:U85)</f>
        <v>0.93480000000000019</v>
      </c>
    </row>
    <row r="87" spans="1:21" ht="25.5" thickTop="1" x14ac:dyDescent="0.6">
      <c r="A87" s="6"/>
      <c r="B87" s="6"/>
      <c r="C87" s="4"/>
      <c r="D87" s="4"/>
      <c r="E87" s="4"/>
      <c r="F87" s="4"/>
      <c r="G87" s="4"/>
      <c r="H87" s="4"/>
      <c r="I87" s="4"/>
      <c r="J87" s="6"/>
      <c r="K87" s="6"/>
      <c r="L87" s="6"/>
      <c r="M87" s="4"/>
      <c r="N87" s="4"/>
      <c r="O87" s="4"/>
      <c r="P87" s="4"/>
      <c r="Q87" s="4"/>
      <c r="R87" s="4"/>
      <c r="S87" s="4"/>
      <c r="T87" s="6"/>
      <c r="U87" s="6"/>
    </row>
    <row r="88" spans="1:21" ht="24.75" x14ac:dyDescent="0.6">
      <c r="A88" s="6"/>
      <c r="B88" s="4"/>
      <c r="C88" s="4"/>
      <c r="D88" s="4"/>
      <c r="E88" s="4"/>
      <c r="F88" s="4"/>
      <c r="G88" s="4"/>
      <c r="H88" s="4">
        <f t="shared" ref="B88:P88" si="3">H86-H87</f>
        <v>0</v>
      </c>
      <c r="I88" s="4"/>
      <c r="J88" s="4">
        <f t="shared" si="3"/>
        <v>0</v>
      </c>
      <c r="K88" s="4"/>
      <c r="L88" s="4">
        <f t="shared" si="3"/>
        <v>0</v>
      </c>
      <c r="M88" s="4"/>
      <c r="N88" s="4">
        <v>0</v>
      </c>
      <c r="O88" s="4"/>
      <c r="P88" s="4">
        <f t="shared" si="3"/>
        <v>0</v>
      </c>
      <c r="Q88" s="4"/>
      <c r="R88" s="4"/>
      <c r="S88" s="4"/>
      <c r="T88" s="6"/>
      <c r="U88" s="6"/>
    </row>
    <row r="89" spans="1:21" ht="24.75" x14ac:dyDescent="0.6">
      <c r="A89" s="6"/>
      <c r="B89" s="6"/>
      <c r="C89" s="4"/>
      <c r="D89" s="4"/>
      <c r="E89" s="4"/>
      <c r="F89" s="4"/>
      <c r="G89" s="4"/>
      <c r="H89" s="4"/>
      <c r="I89" s="4"/>
      <c r="J89" s="6"/>
      <c r="K89" s="6"/>
      <c r="L89" s="6"/>
      <c r="M89" s="4"/>
      <c r="N89" s="4"/>
      <c r="O89" s="4"/>
      <c r="P89" s="4"/>
      <c r="Q89" s="4"/>
      <c r="R89" s="4"/>
      <c r="S89" s="4"/>
      <c r="T89" s="6"/>
      <c r="U89" s="6"/>
    </row>
    <row r="90" spans="1:21" ht="31.5" x14ac:dyDescent="0.45">
      <c r="C90" s="3"/>
      <c r="D90" s="3"/>
      <c r="E90" s="3"/>
      <c r="F90" s="3"/>
      <c r="G90" s="3"/>
      <c r="H90" s="3"/>
      <c r="I90" s="3"/>
      <c r="M90" s="3"/>
      <c r="N90" s="3"/>
      <c r="O90" s="3"/>
      <c r="P90" s="3"/>
      <c r="Q90" s="3"/>
      <c r="R90" s="3"/>
      <c r="S90" s="3"/>
    </row>
    <row r="91" spans="1:21" ht="31.5" x14ac:dyDescent="0.45">
      <c r="C91" s="3"/>
      <c r="D91" s="3"/>
      <c r="E91" s="3"/>
      <c r="F91" s="3"/>
      <c r="G91" s="3"/>
      <c r="H91" s="3"/>
      <c r="I91" s="3"/>
      <c r="M91" s="3"/>
      <c r="N91" s="3"/>
      <c r="O91" s="3"/>
      <c r="P91" s="3"/>
      <c r="Q91" s="3"/>
      <c r="R91" s="3"/>
      <c r="S91" s="3"/>
    </row>
    <row r="92" spans="1:21" ht="31.5" x14ac:dyDescent="0.45">
      <c r="C92" s="3"/>
      <c r="D92" s="3"/>
      <c r="E92" s="3"/>
      <c r="F92" s="3"/>
      <c r="G92" s="3"/>
      <c r="H92" s="3"/>
      <c r="I92" s="3"/>
      <c r="M92" s="3"/>
      <c r="N92" s="3"/>
      <c r="O92" s="3"/>
      <c r="P92" s="3"/>
      <c r="Q92" s="3"/>
      <c r="R92" s="3"/>
      <c r="S92" s="3"/>
    </row>
    <row r="93" spans="1:21" ht="31.5" x14ac:dyDescent="0.45">
      <c r="C93" s="3"/>
      <c r="D93" s="3"/>
      <c r="E93" s="3"/>
      <c r="F93" s="3"/>
      <c r="G93" s="3"/>
      <c r="H93" s="3"/>
      <c r="I93" s="3"/>
      <c r="M93" s="3"/>
      <c r="N93" s="3"/>
      <c r="O93" s="3"/>
      <c r="P93" s="3"/>
      <c r="Q93" s="3"/>
      <c r="R93" s="3"/>
      <c r="S93" s="3"/>
    </row>
    <row r="94" spans="1:21" ht="31.5" x14ac:dyDescent="0.45">
      <c r="C94" s="3"/>
      <c r="D94" s="3"/>
      <c r="E94" s="3"/>
      <c r="F94" s="3"/>
      <c r="G94" s="3"/>
      <c r="H94" s="3"/>
      <c r="I94" s="3"/>
      <c r="M94" s="3"/>
      <c r="N94" s="3"/>
      <c r="O94" s="3"/>
      <c r="P94" s="3"/>
      <c r="Q94" s="3"/>
      <c r="R94" s="3"/>
      <c r="S94" s="3"/>
    </row>
    <row r="95" spans="1:21" ht="31.5" x14ac:dyDescent="0.45">
      <c r="C95" s="3"/>
      <c r="D95" s="3"/>
      <c r="E95" s="3"/>
      <c r="F95" s="3"/>
      <c r="G95" s="3"/>
      <c r="H95" s="3"/>
      <c r="I95" s="3"/>
      <c r="M95" s="3"/>
      <c r="N95" s="3"/>
      <c r="O95" s="3"/>
      <c r="P95" s="3"/>
      <c r="Q95" s="3"/>
      <c r="R95" s="3"/>
      <c r="S95" s="3"/>
    </row>
    <row r="96" spans="1:21" ht="31.5" x14ac:dyDescent="0.45">
      <c r="C96" s="3"/>
      <c r="D96" s="3"/>
      <c r="E96" s="3"/>
      <c r="F96" s="3"/>
      <c r="G96" s="3"/>
      <c r="H96" s="3"/>
      <c r="I96" s="3"/>
      <c r="M96" s="3"/>
      <c r="N96" s="3"/>
      <c r="O96" s="3"/>
      <c r="P96" s="3"/>
      <c r="Q96" s="3"/>
      <c r="R96" s="3"/>
      <c r="S96" s="3"/>
    </row>
    <row r="97" spans="3:19" ht="31.5" x14ac:dyDescent="0.45">
      <c r="C97" s="3"/>
      <c r="D97" s="3"/>
      <c r="E97" s="3"/>
      <c r="F97" s="3"/>
      <c r="G97" s="3"/>
      <c r="H97" s="3"/>
      <c r="I97" s="3"/>
      <c r="M97" s="3"/>
      <c r="N97" s="3"/>
      <c r="O97" s="3"/>
      <c r="P97" s="3"/>
      <c r="Q97" s="3"/>
      <c r="R97" s="3"/>
      <c r="S97" s="3"/>
    </row>
    <row r="98" spans="3:19" ht="31.5" x14ac:dyDescent="0.45">
      <c r="C98" s="3"/>
      <c r="D98" s="3"/>
      <c r="E98" s="3"/>
      <c r="F98" s="3"/>
      <c r="G98" s="3"/>
      <c r="H98" s="3"/>
      <c r="I98" s="3"/>
      <c r="M98" s="3"/>
      <c r="N98" s="3"/>
      <c r="O98" s="3"/>
      <c r="P98" s="3"/>
      <c r="Q98" s="3"/>
      <c r="R98" s="3"/>
      <c r="S98" s="3"/>
    </row>
    <row r="99" spans="3:19" ht="31.5" x14ac:dyDescent="0.45">
      <c r="C99" s="3"/>
      <c r="D99" s="3"/>
      <c r="E99" s="3"/>
      <c r="F99" s="3"/>
      <c r="G99" s="3"/>
      <c r="H99" s="3"/>
      <c r="I99" s="3"/>
      <c r="M99" s="3"/>
      <c r="N99" s="3"/>
      <c r="O99" s="3"/>
      <c r="P99" s="3"/>
      <c r="Q99" s="3"/>
      <c r="R99" s="3"/>
      <c r="S99" s="3"/>
    </row>
    <row r="100" spans="3:19" ht="31.5" x14ac:dyDescent="0.45">
      <c r="C100" s="3"/>
      <c r="D100" s="3"/>
      <c r="E100" s="3"/>
      <c r="F100" s="3"/>
      <c r="G100" s="3"/>
      <c r="H100" s="3"/>
      <c r="I100" s="3"/>
      <c r="M100" s="3"/>
      <c r="N100" s="3"/>
      <c r="O100" s="3"/>
      <c r="P100" s="3"/>
      <c r="Q100" s="3"/>
      <c r="R100" s="3"/>
      <c r="S100" s="3"/>
    </row>
    <row r="101" spans="3:19" ht="31.5" x14ac:dyDescent="0.45">
      <c r="C101" s="3"/>
      <c r="D101" s="3"/>
      <c r="E101" s="3"/>
      <c r="F101" s="3"/>
      <c r="G101" s="3"/>
      <c r="H101" s="3"/>
      <c r="I101" s="3"/>
      <c r="M101" s="3"/>
      <c r="N101" s="3"/>
      <c r="O101" s="3"/>
      <c r="P101" s="3"/>
      <c r="Q101" s="3"/>
      <c r="R101" s="3"/>
      <c r="S101" s="3"/>
    </row>
    <row r="102" spans="3:19" ht="31.5" x14ac:dyDescent="0.45">
      <c r="C102" s="3"/>
      <c r="D102" s="3"/>
      <c r="E102" s="3"/>
      <c r="F102" s="3"/>
      <c r="G102" s="3"/>
      <c r="H102" s="3"/>
      <c r="I102" s="3"/>
      <c r="M102" s="3"/>
      <c r="N102" s="3"/>
      <c r="O102" s="3"/>
      <c r="P102" s="3"/>
      <c r="Q102" s="3"/>
      <c r="R102" s="3"/>
      <c r="S102" s="3"/>
    </row>
    <row r="103" spans="3:19" ht="31.5" x14ac:dyDescent="0.45">
      <c r="C103" s="3"/>
      <c r="D103" s="3"/>
      <c r="E103" s="3"/>
      <c r="F103" s="3"/>
      <c r="G103" s="3"/>
      <c r="H103" s="3"/>
      <c r="I103" s="3"/>
      <c r="M103" s="3"/>
      <c r="N103" s="3"/>
      <c r="O103" s="3"/>
      <c r="P103" s="3"/>
      <c r="Q103" s="3"/>
      <c r="R103" s="3"/>
      <c r="S103" s="3"/>
    </row>
    <row r="104" spans="3:19" ht="31.5" x14ac:dyDescent="0.45">
      <c r="C104" s="3"/>
      <c r="D104" s="3"/>
      <c r="E104" s="3"/>
      <c r="F104" s="3"/>
      <c r="G104" s="3"/>
      <c r="H104" s="3"/>
      <c r="I104" s="3"/>
      <c r="M104" s="3"/>
      <c r="N104" s="3"/>
      <c r="O104" s="3"/>
      <c r="P104" s="3"/>
      <c r="Q104" s="3"/>
      <c r="R104" s="3"/>
      <c r="S104" s="3"/>
    </row>
    <row r="105" spans="3:19" ht="31.5" x14ac:dyDescent="0.45">
      <c r="C105" s="3"/>
      <c r="D105" s="3"/>
      <c r="E105" s="3"/>
      <c r="F105" s="3"/>
      <c r="G105" s="3"/>
      <c r="H105" s="3"/>
      <c r="I105" s="3"/>
      <c r="M105" s="3"/>
      <c r="N105" s="3"/>
      <c r="O105" s="3"/>
      <c r="P105" s="3"/>
      <c r="Q105" s="3"/>
      <c r="R105" s="3"/>
      <c r="S105" s="3"/>
    </row>
    <row r="106" spans="3:19" ht="31.5" x14ac:dyDescent="0.45">
      <c r="C106" s="3"/>
      <c r="D106" s="3"/>
      <c r="E106" s="3"/>
      <c r="F106" s="3"/>
      <c r="G106" s="3"/>
      <c r="H106" s="3"/>
      <c r="I106" s="3"/>
      <c r="M106" s="3"/>
      <c r="N106" s="3"/>
      <c r="O106" s="3"/>
      <c r="P106" s="3"/>
      <c r="Q106" s="3"/>
      <c r="R106" s="3"/>
      <c r="S106" s="3"/>
    </row>
    <row r="107" spans="3:19" ht="31.5" x14ac:dyDescent="0.45">
      <c r="C107" s="3"/>
      <c r="D107" s="3"/>
      <c r="E107" s="3"/>
      <c r="F107" s="3"/>
      <c r="G107" s="3"/>
      <c r="H107" s="3"/>
      <c r="I107" s="3"/>
      <c r="M107" s="3"/>
      <c r="N107" s="3"/>
      <c r="O107" s="3"/>
      <c r="P107" s="3"/>
      <c r="Q107" s="3"/>
      <c r="R107" s="3"/>
      <c r="S107" s="3"/>
    </row>
    <row r="108" spans="3:19" ht="31.5" x14ac:dyDescent="0.45">
      <c r="C108" s="3"/>
      <c r="D108" s="3"/>
      <c r="E108" s="3"/>
      <c r="F108" s="3"/>
      <c r="G108" s="3"/>
      <c r="H108" s="3"/>
      <c r="I108" s="3"/>
      <c r="M108" s="3"/>
      <c r="N108" s="3"/>
      <c r="O108" s="3"/>
      <c r="P108" s="3"/>
      <c r="Q108" s="3"/>
      <c r="R108" s="3"/>
      <c r="S108" s="3"/>
    </row>
    <row r="109" spans="3:19" ht="31.5" x14ac:dyDescent="0.45">
      <c r="C109" s="3"/>
      <c r="D109" s="3"/>
      <c r="E109" s="3"/>
      <c r="F109" s="3"/>
      <c r="G109" s="3"/>
      <c r="H109" s="3"/>
      <c r="I109" s="3"/>
      <c r="M109" s="3"/>
      <c r="N109" s="3"/>
      <c r="O109" s="3"/>
      <c r="P109" s="3"/>
      <c r="Q109" s="3"/>
      <c r="R109" s="3"/>
      <c r="S109" s="3"/>
    </row>
    <row r="110" spans="3:19" ht="31.5" x14ac:dyDescent="0.45">
      <c r="C110" s="3"/>
      <c r="D110" s="3"/>
      <c r="E110" s="3"/>
      <c r="F110" s="3"/>
      <c r="G110" s="3"/>
      <c r="H110" s="3"/>
      <c r="I110" s="3"/>
      <c r="M110" s="3"/>
      <c r="N110" s="3"/>
      <c r="O110" s="3"/>
      <c r="P110" s="3"/>
      <c r="Q110" s="3"/>
      <c r="R110" s="3"/>
      <c r="S110" s="3"/>
    </row>
    <row r="111" spans="3:19" ht="31.5" x14ac:dyDescent="0.45">
      <c r="C111" s="3"/>
      <c r="D111" s="3"/>
      <c r="E111" s="3"/>
      <c r="F111" s="3"/>
      <c r="G111" s="3"/>
      <c r="H111" s="3"/>
      <c r="I111" s="3"/>
      <c r="M111" s="3"/>
      <c r="N111" s="3"/>
      <c r="O111" s="3"/>
      <c r="P111" s="3"/>
      <c r="Q111" s="3"/>
      <c r="R111" s="3"/>
      <c r="S111" s="3"/>
    </row>
    <row r="112" spans="3:19" ht="31.5" x14ac:dyDescent="0.45">
      <c r="C112" s="3"/>
      <c r="D112" s="3"/>
      <c r="E112" s="3"/>
      <c r="F112" s="3"/>
      <c r="G112" s="3"/>
      <c r="H112" s="3"/>
      <c r="I112" s="3"/>
      <c r="M112" s="3"/>
      <c r="N112" s="3"/>
      <c r="O112" s="3"/>
      <c r="P112" s="3"/>
      <c r="Q112" s="3"/>
      <c r="R112" s="3"/>
      <c r="S112" s="3"/>
    </row>
    <row r="113" spans="3:19" ht="31.5" x14ac:dyDescent="0.45">
      <c r="C113" s="3"/>
      <c r="D113" s="3"/>
      <c r="E113" s="3"/>
      <c r="F113" s="3"/>
      <c r="G113" s="3"/>
      <c r="H113" s="3"/>
      <c r="I113" s="3"/>
      <c r="M113" s="3"/>
      <c r="N113" s="3"/>
      <c r="O113" s="3"/>
      <c r="P113" s="3"/>
      <c r="Q113" s="3"/>
      <c r="R113" s="3"/>
      <c r="S113" s="3"/>
    </row>
    <row r="114" spans="3:19" ht="31.5" x14ac:dyDescent="0.45">
      <c r="C114" s="3"/>
      <c r="D114" s="3"/>
      <c r="E114" s="3"/>
      <c r="F114" s="3"/>
      <c r="G114" s="3"/>
      <c r="H114" s="3"/>
      <c r="I114" s="3"/>
      <c r="M114" s="3"/>
      <c r="N114" s="3"/>
      <c r="O114" s="3"/>
      <c r="P114" s="3"/>
      <c r="Q114" s="3"/>
      <c r="R114" s="3"/>
      <c r="S114" s="3"/>
    </row>
    <row r="115" spans="3:19" ht="31.5" x14ac:dyDescent="0.45">
      <c r="C115" s="3"/>
      <c r="D115" s="3"/>
      <c r="E115" s="3"/>
      <c r="F115" s="3"/>
      <c r="G115" s="3"/>
      <c r="H115" s="3"/>
      <c r="I115" s="3"/>
      <c r="M115" s="3"/>
      <c r="N115" s="3"/>
      <c r="O115" s="3"/>
      <c r="P115" s="3"/>
      <c r="Q115" s="3"/>
      <c r="R115" s="3"/>
      <c r="S115" s="3"/>
    </row>
    <row r="116" spans="3:19" ht="31.5" x14ac:dyDescent="0.45">
      <c r="C116" s="3"/>
      <c r="D116" s="3"/>
      <c r="E116" s="3"/>
      <c r="F116" s="3"/>
      <c r="G116" s="3"/>
      <c r="H116" s="3"/>
      <c r="I116" s="3"/>
      <c r="M116" s="3"/>
      <c r="N116" s="3"/>
      <c r="O116" s="3"/>
      <c r="P116" s="3"/>
      <c r="Q116" s="3"/>
      <c r="R116" s="3"/>
      <c r="S116" s="3"/>
    </row>
    <row r="117" spans="3:19" ht="31.5" x14ac:dyDescent="0.45">
      <c r="C117" s="3"/>
      <c r="D117" s="3"/>
      <c r="E117" s="3"/>
      <c r="F117" s="3"/>
      <c r="G117" s="3"/>
      <c r="H117" s="3"/>
      <c r="I117" s="3"/>
      <c r="M117" s="3"/>
      <c r="N117" s="3"/>
      <c r="O117" s="3"/>
      <c r="P117" s="3"/>
      <c r="Q117" s="3"/>
      <c r="R117" s="3"/>
      <c r="S117" s="3"/>
    </row>
    <row r="118" spans="3:19" ht="31.5" x14ac:dyDescent="0.45">
      <c r="C118" s="3"/>
      <c r="D118" s="3"/>
      <c r="E118" s="3"/>
      <c r="F118" s="3"/>
      <c r="G118" s="3"/>
      <c r="H118" s="3"/>
      <c r="I118" s="3"/>
      <c r="M118" s="3"/>
      <c r="N118" s="3"/>
      <c r="O118" s="3"/>
      <c r="P118" s="3"/>
      <c r="Q118" s="3"/>
      <c r="R118" s="3"/>
      <c r="S118" s="3"/>
    </row>
    <row r="119" spans="3:19" ht="31.5" x14ac:dyDescent="0.45">
      <c r="C119" s="3"/>
      <c r="D119" s="3"/>
      <c r="E119" s="3"/>
      <c r="F119" s="3"/>
      <c r="G119" s="3"/>
      <c r="H119" s="3"/>
      <c r="I119" s="3"/>
      <c r="M119" s="3"/>
      <c r="N119" s="3"/>
      <c r="O119" s="3"/>
      <c r="P119" s="3"/>
      <c r="Q119" s="3"/>
      <c r="R119" s="3"/>
      <c r="S119" s="3"/>
    </row>
    <row r="120" spans="3:19" ht="31.5" x14ac:dyDescent="0.45">
      <c r="C120" s="3"/>
      <c r="D120" s="3"/>
      <c r="E120" s="3"/>
      <c r="F120" s="3"/>
      <c r="G120" s="3"/>
      <c r="H120" s="3"/>
      <c r="I120" s="3"/>
    </row>
    <row r="121" spans="3:19" ht="31.5" x14ac:dyDescent="0.45">
      <c r="C121" s="3"/>
      <c r="D121" s="3"/>
      <c r="E121" s="3"/>
      <c r="F121" s="3"/>
      <c r="G121" s="3"/>
      <c r="H121" s="3"/>
      <c r="I121" s="3"/>
    </row>
    <row r="122" spans="3:19" ht="31.5" x14ac:dyDescent="0.45">
      <c r="C122" s="3"/>
      <c r="D122" s="3"/>
      <c r="E122" s="3"/>
      <c r="F122" s="3"/>
      <c r="G122" s="3"/>
      <c r="H122" s="3"/>
      <c r="I122" s="3"/>
    </row>
    <row r="123" spans="3:19" ht="31.5" x14ac:dyDescent="0.45">
      <c r="C123" s="3"/>
      <c r="D123" s="3"/>
      <c r="E123" s="3"/>
      <c r="F123" s="3"/>
      <c r="G123" s="3"/>
      <c r="H123" s="3"/>
      <c r="I123" s="3"/>
    </row>
    <row r="124" spans="3:19" ht="31.5" x14ac:dyDescent="0.45">
      <c r="C124" s="3"/>
      <c r="D124" s="3"/>
      <c r="E124" s="3"/>
      <c r="F124" s="3"/>
      <c r="G124" s="3"/>
      <c r="H124" s="3"/>
      <c r="I124" s="3"/>
    </row>
    <row r="125" spans="3:19" ht="31.5" x14ac:dyDescent="0.45">
      <c r="C125" s="3"/>
      <c r="D125" s="3"/>
      <c r="E125" s="3"/>
      <c r="F125" s="3"/>
      <c r="G125" s="3"/>
      <c r="H125" s="3"/>
      <c r="I125" s="3"/>
    </row>
    <row r="126" spans="3:19" ht="31.5" x14ac:dyDescent="0.45">
      <c r="C126" s="3"/>
      <c r="D126" s="3"/>
      <c r="E126" s="3"/>
      <c r="F126" s="3"/>
      <c r="G126" s="3"/>
      <c r="H126" s="3"/>
      <c r="I126" s="3"/>
    </row>
    <row r="127" spans="3:19" ht="31.5" x14ac:dyDescent="0.45">
      <c r="C127" s="3"/>
      <c r="D127" s="3"/>
      <c r="E127" s="3"/>
      <c r="F127" s="3"/>
      <c r="G127" s="3"/>
      <c r="H127" s="3"/>
      <c r="I127" s="3"/>
    </row>
    <row r="128" spans="3:19" ht="31.5" x14ac:dyDescent="0.45">
      <c r="C128" s="3"/>
      <c r="D128" s="3"/>
      <c r="E128" s="3"/>
      <c r="F128" s="3"/>
      <c r="G128" s="3"/>
      <c r="H128" s="3"/>
      <c r="I128" s="3"/>
    </row>
    <row r="129" spans="3:9" ht="31.5" x14ac:dyDescent="0.45">
      <c r="C129" s="3"/>
      <c r="D129" s="3"/>
      <c r="E129" s="3"/>
      <c r="F129" s="3"/>
      <c r="G129" s="3"/>
      <c r="H129" s="3"/>
      <c r="I129" s="3"/>
    </row>
    <row r="130" spans="3:9" ht="31.5" x14ac:dyDescent="0.45">
      <c r="C130" s="3"/>
      <c r="D130" s="3"/>
      <c r="E130" s="3"/>
      <c r="F130" s="3"/>
      <c r="G130" s="3"/>
      <c r="H130" s="3"/>
      <c r="I130" s="3"/>
    </row>
    <row r="131" spans="3:9" ht="31.5" x14ac:dyDescent="0.45">
      <c r="C131" s="3"/>
      <c r="D131" s="3"/>
      <c r="E131" s="3"/>
      <c r="F131" s="3"/>
      <c r="G131" s="3"/>
      <c r="H131" s="3"/>
      <c r="I131" s="3"/>
    </row>
    <row r="132" spans="3:9" ht="31.5" x14ac:dyDescent="0.45">
      <c r="C132" s="3"/>
      <c r="D132" s="3"/>
      <c r="E132" s="3"/>
      <c r="F132" s="3"/>
      <c r="G132" s="3"/>
      <c r="H132" s="3"/>
      <c r="I132" s="3"/>
    </row>
    <row r="133" spans="3:9" ht="31.5" x14ac:dyDescent="0.45">
      <c r="C133" s="3"/>
      <c r="D133" s="3"/>
      <c r="E133" s="3"/>
      <c r="F133" s="3"/>
      <c r="G133" s="3"/>
      <c r="H133" s="3"/>
      <c r="I133" s="3"/>
    </row>
    <row r="134" spans="3:9" ht="31.5" x14ac:dyDescent="0.45">
      <c r="C134" s="3"/>
      <c r="D134" s="3"/>
      <c r="E134" s="3"/>
      <c r="F134" s="3"/>
      <c r="G134" s="3"/>
      <c r="H134" s="3"/>
      <c r="I134" s="3"/>
    </row>
    <row r="135" spans="3:9" ht="31.5" x14ac:dyDescent="0.45">
      <c r="C135" s="3"/>
      <c r="D135" s="3"/>
      <c r="E135" s="3"/>
      <c r="F135" s="3"/>
      <c r="G135" s="3"/>
      <c r="H135" s="3"/>
      <c r="I135" s="3"/>
    </row>
    <row r="136" spans="3:9" ht="31.5" x14ac:dyDescent="0.45">
      <c r="C136" s="3"/>
      <c r="D136" s="3"/>
      <c r="E136" s="3"/>
      <c r="F136" s="3"/>
      <c r="G136" s="3"/>
      <c r="H136" s="3"/>
      <c r="I136" s="3"/>
    </row>
    <row r="137" spans="3:9" ht="31.5" x14ac:dyDescent="0.45">
      <c r="C137" s="3"/>
      <c r="D137" s="3"/>
      <c r="E137" s="3"/>
      <c r="F137" s="3"/>
      <c r="G137" s="3"/>
      <c r="H137" s="3"/>
      <c r="I137" s="3"/>
    </row>
    <row r="138" spans="3:9" ht="31.5" x14ac:dyDescent="0.45">
      <c r="C138" s="3"/>
      <c r="D138" s="3"/>
      <c r="E138" s="3"/>
      <c r="F138" s="3"/>
      <c r="G138" s="3"/>
      <c r="H138" s="3"/>
      <c r="I138" s="3"/>
    </row>
    <row r="139" spans="3:9" ht="31.5" x14ac:dyDescent="0.45">
      <c r="C139" s="3"/>
      <c r="D139" s="3"/>
      <c r="E139" s="3"/>
      <c r="F139" s="3"/>
      <c r="G139" s="3"/>
      <c r="H139" s="3"/>
      <c r="I139" s="3"/>
    </row>
    <row r="140" spans="3:9" ht="31.5" x14ac:dyDescent="0.45">
      <c r="C140" s="3"/>
      <c r="D140" s="3"/>
      <c r="E140" s="3"/>
      <c r="F140" s="3"/>
      <c r="G140" s="3"/>
      <c r="H140" s="3"/>
      <c r="I140" s="3"/>
    </row>
    <row r="141" spans="3:9" ht="31.5" x14ac:dyDescent="0.45">
      <c r="C141" s="3"/>
      <c r="D141" s="3"/>
      <c r="E141" s="3"/>
      <c r="F141" s="3"/>
      <c r="G141" s="3"/>
      <c r="H141" s="3"/>
      <c r="I141" s="3"/>
    </row>
    <row r="142" spans="3:9" ht="31.5" x14ac:dyDescent="0.45">
      <c r="C142" s="3"/>
      <c r="D142" s="3"/>
      <c r="E142" s="3"/>
      <c r="F142" s="3"/>
      <c r="G142" s="3"/>
      <c r="H142" s="3"/>
      <c r="I142" s="3"/>
    </row>
    <row r="143" spans="3:9" ht="31.5" x14ac:dyDescent="0.45">
      <c r="C143" s="3"/>
      <c r="D143" s="3"/>
      <c r="E143" s="3"/>
      <c r="F143" s="3"/>
      <c r="G143" s="3"/>
      <c r="H143" s="3"/>
      <c r="I143" s="3"/>
    </row>
    <row r="144" spans="3:9" ht="31.5" x14ac:dyDescent="0.45">
      <c r="C144" s="3"/>
      <c r="D144" s="3"/>
      <c r="E144" s="3"/>
      <c r="F144" s="3"/>
      <c r="G144" s="3"/>
      <c r="H144" s="3"/>
      <c r="I144" s="3"/>
    </row>
    <row r="145" spans="3:9" ht="31.5" x14ac:dyDescent="0.45">
      <c r="C145" s="3"/>
      <c r="D145" s="3"/>
      <c r="E145" s="3"/>
      <c r="F145" s="3"/>
      <c r="G145" s="3"/>
      <c r="H145" s="3"/>
      <c r="I145" s="3"/>
    </row>
    <row r="146" spans="3:9" ht="31.5" x14ac:dyDescent="0.45">
      <c r="C146" s="3"/>
      <c r="D146" s="3"/>
      <c r="E146" s="3"/>
      <c r="F146" s="3"/>
      <c r="G146" s="3"/>
      <c r="H146" s="3"/>
      <c r="I146" s="3"/>
    </row>
    <row r="147" spans="3:9" ht="31.5" x14ac:dyDescent="0.45">
      <c r="C147" s="3"/>
      <c r="D147" s="3"/>
      <c r="E147" s="3"/>
      <c r="F147" s="3"/>
      <c r="G147" s="3"/>
      <c r="H147" s="3"/>
      <c r="I147" s="3"/>
    </row>
    <row r="148" spans="3:9" ht="31.5" x14ac:dyDescent="0.45">
      <c r="C148" s="3"/>
      <c r="D148" s="3"/>
      <c r="E148" s="3"/>
      <c r="F148" s="3"/>
      <c r="G148" s="3"/>
      <c r="H148" s="3"/>
      <c r="I148" s="3"/>
    </row>
    <row r="149" spans="3:9" ht="31.5" x14ac:dyDescent="0.45">
      <c r="C149" s="3"/>
      <c r="D149" s="3"/>
      <c r="E149" s="3"/>
      <c r="F149" s="3"/>
      <c r="G149" s="3"/>
      <c r="H149" s="3"/>
      <c r="I149" s="3"/>
    </row>
    <row r="150" spans="3:9" ht="31.5" x14ac:dyDescent="0.45">
      <c r="C150" s="3"/>
      <c r="D150" s="3"/>
      <c r="E150" s="3"/>
      <c r="F150" s="3"/>
      <c r="G150" s="3"/>
      <c r="H150" s="3"/>
      <c r="I150" s="3"/>
    </row>
    <row r="151" spans="3:9" ht="31.5" x14ac:dyDescent="0.45">
      <c r="C151" s="3"/>
      <c r="D151" s="3"/>
      <c r="E151" s="3"/>
      <c r="F151" s="3"/>
      <c r="G151" s="3"/>
      <c r="H151" s="3"/>
      <c r="I151" s="3"/>
    </row>
    <row r="152" spans="3:9" ht="31.5" x14ac:dyDescent="0.45">
      <c r="C152" s="3"/>
      <c r="D152" s="3"/>
      <c r="E152" s="3"/>
      <c r="F152" s="3"/>
      <c r="G152" s="3"/>
      <c r="H152" s="3"/>
      <c r="I152" s="3"/>
    </row>
    <row r="153" spans="3:9" ht="31.5" x14ac:dyDescent="0.45">
      <c r="C153" s="3"/>
      <c r="D153" s="3"/>
      <c r="E153" s="3"/>
      <c r="F153" s="3"/>
      <c r="G153" s="3"/>
      <c r="H153" s="3"/>
      <c r="I153" s="3"/>
    </row>
    <row r="154" spans="3:9" ht="31.5" x14ac:dyDescent="0.45">
      <c r="C154" s="3"/>
      <c r="D154" s="3"/>
      <c r="E154" s="3"/>
      <c r="F154" s="3"/>
      <c r="G154" s="3"/>
      <c r="H154" s="3"/>
      <c r="I154" s="3"/>
    </row>
    <row r="155" spans="3:9" ht="31.5" x14ac:dyDescent="0.45">
      <c r="C155" s="3"/>
      <c r="D155" s="3"/>
      <c r="E155" s="3"/>
      <c r="F155" s="3"/>
      <c r="G155" s="3"/>
      <c r="H155" s="3"/>
      <c r="I155" s="3"/>
    </row>
    <row r="156" spans="3:9" ht="31.5" x14ac:dyDescent="0.45">
      <c r="C156" s="3"/>
      <c r="D156" s="3"/>
      <c r="E156" s="3"/>
      <c r="F156" s="3"/>
      <c r="G156" s="3"/>
      <c r="H156" s="3"/>
      <c r="I156" s="3"/>
    </row>
    <row r="157" spans="3:9" ht="31.5" x14ac:dyDescent="0.45">
      <c r="C157" s="3"/>
      <c r="D157" s="3"/>
      <c r="E157" s="3"/>
      <c r="F157" s="3"/>
      <c r="G157" s="3"/>
      <c r="H157" s="3"/>
      <c r="I157" s="3"/>
    </row>
    <row r="158" spans="3:9" ht="31.5" x14ac:dyDescent="0.45">
      <c r="C158" s="3"/>
      <c r="D158" s="3"/>
      <c r="E158" s="3"/>
      <c r="F158" s="3"/>
      <c r="G158" s="3"/>
      <c r="H158" s="3"/>
      <c r="I158" s="3"/>
    </row>
    <row r="159" spans="3:9" ht="31.5" x14ac:dyDescent="0.45">
      <c r="C159" s="3"/>
      <c r="D159" s="3"/>
      <c r="E159" s="3"/>
      <c r="F159" s="3"/>
      <c r="G159" s="3"/>
      <c r="H159" s="3"/>
      <c r="I159" s="3"/>
    </row>
    <row r="160" spans="3:9" ht="31.5" x14ac:dyDescent="0.45">
      <c r="C160" s="3"/>
      <c r="D160" s="3"/>
      <c r="E160" s="3"/>
      <c r="F160" s="3"/>
      <c r="G160" s="3"/>
      <c r="H160" s="3"/>
      <c r="I160" s="3"/>
    </row>
    <row r="161" spans="3:9" ht="31.5" x14ac:dyDescent="0.45">
      <c r="C161" s="3"/>
      <c r="D161" s="3"/>
      <c r="E161" s="3"/>
      <c r="F161" s="3"/>
      <c r="G161" s="3"/>
      <c r="H161" s="3"/>
      <c r="I161" s="3"/>
    </row>
    <row r="162" spans="3:9" ht="31.5" x14ac:dyDescent="0.45">
      <c r="C162" s="3"/>
      <c r="D162" s="3"/>
      <c r="E162" s="3"/>
      <c r="F162" s="3"/>
      <c r="G162" s="3"/>
      <c r="H162" s="3"/>
      <c r="I162" s="3"/>
    </row>
    <row r="163" spans="3:9" ht="31.5" x14ac:dyDescent="0.45">
      <c r="C163" s="3"/>
      <c r="D163" s="3"/>
      <c r="E163" s="3"/>
      <c r="F163" s="3"/>
      <c r="G163" s="3"/>
      <c r="H163" s="3"/>
      <c r="I163" s="3"/>
    </row>
    <row r="164" spans="3:9" ht="31.5" x14ac:dyDescent="0.45">
      <c r="C164" s="3"/>
      <c r="D164" s="3"/>
      <c r="E164" s="3"/>
      <c r="F164" s="3"/>
      <c r="G164" s="3"/>
      <c r="H164" s="3"/>
      <c r="I164" s="3"/>
    </row>
    <row r="165" spans="3:9" ht="31.5" x14ac:dyDescent="0.45">
      <c r="C165" s="3"/>
      <c r="D165" s="3"/>
      <c r="E165" s="3"/>
      <c r="F165" s="3"/>
      <c r="G165" s="3"/>
      <c r="H165" s="3"/>
      <c r="I165" s="3"/>
    </row>
    <row r="166" spans="3:9" ht="31.5" x14ac:dyDescent="0.45">
      <c r="C166" s="3"/>
      <c r="D166" s="3"/>
      <c r="E166" s="3"/>
      <c r="F166" s="3"/>
      <c r="G166" s="3"/>
      <c r="H166" s="3"/>
      <c r="I166" s="3"/>
    </row>
    <row r="167" spans="3:9" ht="31.5" x14ac:dyDescent="0.45">
      <c r="C167" s="3"/>
      <c r="D167" s="3"/>
      <c r="E167" s="3"/>
      <c r="F167" s="3"/>
      <c r="G167" s="3"/>
      <c r="H167" s="3"/>
      <c r="I167" s="3"/>
    </row>
    <row r="168" spans="3:9" ht="31.5" x14ac:dyDescent="0.45">
      <c r="C168" s="3"/>
      <c r="D168" s="3"/>
      <c r="E168" s="3"/>
      <c r="F168" s="3"/>
      <c r="G168" s="3"/>
      <c r="H168" s="3"/>
      <c r="I168" s="3"/>
    </row>
    <row r="169" spans="3:9" ht="31.5" x14ac:dyDescent="0.45">
      <c r="C169" s="3"/>
      <c r="D169" s="3"/>
      <c r="E169" s="3"/>
      <c r="F169" s="3"/>
      <c r="G169" s="3"/>
      <c r="H169" s="3"/>
      <c r="I169" s="3"/>
    </row>
    <row r="170" spans="3:9" ht="31.5" x14ac:dyDescent="0.45">
      <c r="C170" s="3"/>
      <c r="D170" s="3"/>
      <c r="E170" s="3"/>
      <c r="F170" s="3"/>
      <c r="G170" s="3"/>
      <c r="H170" s="3"/>
      <c r="I170" s="3"/>
    </row>
    <row r="171" spans="3:9" ht="31.5" x14ac:dyDescent="0.45">
      <c r="C171" s="3"/>
      <c r="D171" s="3"/>
      <c r="E171" s="3"/>
      <c r="F171" s="3"/>
      <c r="G171" s="3"/>
      <c r="H171" s="3"/>
      <c r="I171" s="3"/>
    </row>
    <row r="172" spans="3:9" ht="31.5" x14ac:dyDescent="0.45">
      <c r="C172" s="3"/>
      <c r="D172" s="3"/>
      <c r="E172" s="3"/>
      <c r="F172" s="3"/>
      <c r="G172" s="3"/>
      <c r="H172" s="3"/>
      <c r="I172" s="3"/>
    </row>
    <row r="173" spans="3:9" ht="31.5" x14ac:dyDescent="0.45">
      <c r="C173" s="3"/>
      <c r="D173" s="3"/>
      <c r="E173" s="3"/>
      <c r="F173" s="3"/>
      <c r="G173" s="3"/>
      <c r="H173" s="3"/>
      <c r="I173" s="3"/>
    </row>
    <row r="174" spans="3:9" ht="31.5" x14ac:dyDescent="0.45">
      <c r="C174" s="3"/>
      <c r="D174" s="3"/>
      <c r="E174" s="3"/>
      <c r="F174" s="3"/>
      <c r="G174" s="3"/>
      <c r="H174" s="3"/>
      <c r="I174" s="3"/>
    </row>
    <row r="175" spans="3:9" ht="31.5" x14ac:dyDescent="0.45">
      <c r="C175" s="3"/>
      <c r="D175" s="3"/>
      <c r="E175" s="3"/>
      <c r="F175" s="3"/>
      <c r="G175" s="3"/>
      <c r="H175" s="3"/>
      <c r="I175" s="3"/>
    </row>
    <row r="176" spans="3:9" ht="31.5" x14ac:dyDescent="0.45">
      <c r="C176" s="3"/>
      <c r="D176" s="3"/>
      <c r="E176" s="3"/>
      <c r="F176" s="3"/>
      <c r="G176" s="3"/>
      <c r="H176" s="3"/>
      <c r="I176" s="3"/>
    </row>
    <row r="177" spans="3:9" ht="31.5" x14ac:dyDescent="0.45">
      <c r="C177" s="3"/>
      <c r="D177" s="3"/>
      <c r="E177" s="3"/>
      <c r="F177" s="3"/>
      <c r="G177" s="3"/>
      <c r="H177" s="3"/>
      <c r="I177" s="3"/>
    </row>
    <row r="178" spans="3:9" ht="31.5" x14ac:dyDescent="0.45">
      <c r="C178" s="3"/>
      <c r="D178" s="3"/>
      <c r="E178" s="3"/>
      <c r="F178" s="3"/>
      <c r="G178" s="3"/>
      <c r="H178" s="3"/>
      <c r="I178" s="3"/>
    </row>
    <row r="179" spans="3:9" ht="31.5" x14ac:dyDescent="0.45">
      <c r="C179" s="3"/>
      <c r="D179" s="3"/>
      <c r="E179" s="3"/>
      <c r="F179" s="3"/>
      <c r="G179" s="3"/>
      <c r="H179" s="3"/>
      <c r="I179" s="3"/>
    </row>
    <row r="180" spans="3:9" ht="31.5" x14ac:dyDescent="0.45">
      <c r="C180" s="3"/>
      <c r="D180" s="3"/>
      <c r="E180" s="3"/>
      <c r="F180" s="3"/>
      <c r="G180" s="3"/>
      <c r="H180" s="3"/>
      <c r="I180" s="3"/>
    </row>
    <row r="181" spans="3:9" ht="31.5" x14ac:dyDescent="0.45">
      <c r="C181" s="3"/>
      <c r="D181" s="3"/>
      <c r="E181" s="3"/>
      <c r="F181" s="3"/>
      <c r="G181" s="3"/>
      <c r="H181" s="3"/>
      <c r="I181" s="3"/>
    </row>
    <row r="182" spans="3:9" ht="31.5" x14ac:dyDescent="0.45">
      <c r="C182" s="3"/>
      <c r="D182" s="3"/>
      <c r="E182" s="3"/>
      <c r="F182" s="3"/>
      <c r="G182" s="3"/>
      <c r="H182" s="3"/>
      <c r="I182" s="3"/>
    </row>
    <row r="183" spans="3:9" ht="31.5" x14ac:dyDescent="0.45">
      <c r="C183" s="3"/>
      <c r="D183" s="3"/>
      <c r="E183" s="3"/>
      <c r="F183" s="3"/>
      <c r="G183" s="3"/>
      <c r="H183" s="3"/>
      <c r="I183" s="3"/>
    </row>
    <row r="184" spans="3:9" ht="31.5" x14ac:dyDescent="0.45">
      <c r="C184" s="3"/>
      <c r="D184" s="3"/>
      <c r="E184" s="3"/>
      <c r="F184" s="3"/>
      <c r="G184" s="3"/>
      <c r="H184" s="3"/>
      <c r="I184" s="3"/>
    </row>
    <row r="185" spans="3:9" ht="31.5" x14ac:dyDescent="0.45">
      <c r="C185" s="3"/>
      <c r="D185" s="3"/>
      <c r="E185" s="3"/>
      <c r="F185" s="3"/>
      <c r="G185" s="3"/>
      <c r="H185" s="3"/>
      <c r="I185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4"/>
  <sheetViews>
    <sheetView rightToLeft="1" view="pageBreakPreview" zoomScaleNormal="85" zoomScaleSheetLayoutView="100" workbookViewId="0">
      <selection activeCell="I15" sqref="I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0" t="s">
        <v>0</v>
      </c>
      <c r="B2" s="10"/>
      <c r="C2" s="10"/>
      <c r="D2" s="10"/>
      <c r="E2" s="10"/>
      <c r="F2" s="10"/>
      <c r="G2" s="10"/>
    </row>
    <row r="3" spans="1:7" ht="30" x14ac:dyDescent="0.45">
      <c r="A3" s="10" t="s">
        <v>94</v>
      </c>
      <c r="B3" s="10"/>
      <c r="C3" s="10"/>
      <c r="D3" s="10"/>
      <c r="E3" s="10"/>
      <c r="F3" s="10"/>
      <c r="G3" s="10"/>
    </row>
    <row r="4" spans="1:7" ht="30" x14ac:dyDescent="0.45">
      <c r="A4" s="10" t="s">
        <v>2</v>
      </c>
      <c r="B4" s="10"/>
      <c r="C4" s="10"/>
      <c r="D4" s="10"/>
      <c r="E4" s="10"/>
      <c r="F4" s="10"/>
      <c r="G4" s="10"/>
    </row>
    <row r="6" spans="1:7" ht="30" x14ac:dyDescent="0.45">
      <c r="A6" s="12" t="s">
        <v>181</v>
      </c>
      <c r="B6" s="12" t="s">
        <v>181</v>
      </c>
      <c r="C6" s="12" t="s">
        <v>181</v>
      </c>
      <c r="E6" s="12" t="s">
        <v>96</v>
      </c>
      <c r="F6" s="12" t="s">
        <v>96</v>
      </c>
      <c r="G6" s="2" t="s">
        <v>97</v>
      </c>
    </row>
    <row r="7" spans="1:7" ht="30" x14ac:dyDescent="0.45">
      <c r="A7" s="12" t="s">
        <v>182</v>
      </c>
      <c r="C7" s="12" t="s">
        <v>65</v>
      </c>
      <c r="E7" s="12" t="s">
        <v>183</v>
      </c>
      <c r="G7" s="12" t="s">
        <v>183</v>
      </c>
    </row>
    <row r="8" spans="1:7" ht="24.75" x14ac:dyDescent="0.6">
      <c r="A8" s="6" t="s">
        <v>71</v>
      </c>
      <c r="B8" s="6"/>
      <c r="C8" s="6" t="s">
        <v>72</v>
      </c>
      <c r="D8" s="6"/>
      <c r="E8" s="4">
        <v>315604</v>
      </c>
      <c r="F8" s="4"/>
      <c r="G8" s="4">
        <v>811702543</v>
      </c>
    </row>
    <row r="9" spans="1:7" ht="24.75" x14ac:dyDescent="0.6">
      <c r="A9" s="6" t="s">
        <v>75</v>
      </c>
      <c r="B9" s="6"/>
      <c r="C9" s="6" t="s">
        <v>76</v>
      </c>
      <c r="D9" s="6"/>
      <c r="E9" s="4">
        <v>-27556864</v>
      </c>
      <c r="F9" s="4"/>
      <c r="G9" s="4">
        <v>22296197</v>
      </c>
    </row>
    <row r="10" spans="1:7" ht="24.75" x14ac:dyDescent="0.6">
      <c r="A10" s="6" t="s">
        <v>78</v>
      </c>
      <c r="B10" s="6"/>
      <c r="C10" s="6" t="s">
        <v>79</v>
      </c>
      <c r="D10" s="6"/>
      <c r="E10" s="4">
        <v>13589</v>
      </c>
      <c r="F10" s="4"/>
      <c r="G10" s="4">
        <v>70432407</v>
      </c>
    </row>
    <row r="11" spans="1:7" ht="24.75" x14ac:dyDescent="0.6">
      <c r="A11" s="6" t="s">
        <v>81</v>
      </c>
      <c r="B11" s="6"/>
      <c r="C11" s="6" t="s">
        <v>82</v>
      </c>
      <c r="D11" s="6"/>
      <c r="E11" s="4">
        <v>28023</v>
      </c>
      <c r="F11" s="4"/>
      <c r="G11" s="4">
        <v>293777</v>
      </c>
    </row>
    <row r="12" spans="1:7" ht="24.75" x14ac:dyDescent="0.6">
      <c r="A12" s="6" t="s">
        <v>84</v>
      </c>
      <c r="B12" s="6"/>
      <c r="C12" s="6" t="s">
        <v>85</v>
      </c>
      <c r="D12" s="6"/>
      <c r="E12" s="4">
        <v>275435</v>
      </c>
      <c r="F12" s="4"/>
      <c r="G12" s="4">
        <v>100474258</v>
      </c>
    </row>
    <row r="13" spans="1:7" ht="25.5" thickBot="1" x14ac:dyDescent="0.65">
      <c r="A13" s="6"/>
      <c r="B13" s="6"/>
      <c r="C13" s="6"/>
      <c r="D13" s="6"/>
      <c r="E13" s="7">
        <f>SUM(E8:E12)</f>
        <v>-26924213</v>
      </c>
      <c r="F13" s="4"/>
      <c r="G13" s="7">
        <f>SUM(G8:G12)</f>
        <v>1005199182</v>
      </c>
    </row>
    <row r="14" spans="1:7" ht="25.5" thickTop="1" x14ac:dyDescent="0.6">
      <c r="A14" s="6"/>
      <c r="B14" s="6"/>
      <c r="C14" s="6"/>
      <c r="D14" s="6"/>
      <c r="E14" s="4"/>
      <c r="F14" s="4"/>
      <c r="G14" s="4"/>
    </row>
    <row r="15" spans="1:7" ht="31.5" x14ac:dyDescent="0.45">
      <c r="E15" s="3"/>
      <c r="F15" s="3"/>
      <c r="G15" s="3"/>
    </row>
    <row r="16" spans="1:7" ht="31.5" x14ac:dyDescent="0.45">
      <c r="E16" s="3"/>
      <c r="F16" s="3"/>
      <c r="G16" s="3"/>
    </row>
    <row r="17" spans="5:7" ht="31.5" x14ac:dyDescent="0.45">
      <c r="E17" s="3"/>
      <c r="F17" s="3"/>
      <c r="G17" s="3"/>
    </row>
    <row r="18" spans="5:7" ht="31.5" x14ac:dyDescent="0.45">
      <c r="E18" s="3"/>
      <c r="F18" s="3"/>
      <c r="G18" s="3"/>
    </row>
    <row r="19" spans="5:7" ht="31.5" x14ac:dyDescent="0.45">
      <c r="E19" s="3"/>
      <c r="F19" s="3"/>
      <c r="G19" s="3"/>
    </row>
    <row r="20" spans="5:7" ht="31.5" x14ac:dyDescent="0.45">
      <c r="E20" s="3"/>
      <c r="F20" s="3"/>
      <c r="G20" s="3"/>
    </row>
    <row r="21" spans="5:7" ht="31.5" x14ac:dyDescent="0.45">
      <c r="E21" s="3"/>
      <c r="F21" s="3"/>
      <c r="G21" s="3"/>
    </row>
    <row r="22" spans="5:7" ht="31.5" x14ac:dyDescent="0.45">
      <c r="E22" s="3"/>
      <c r="F22" s="3"/>
      <c r="G22" s="3"/>
    </row>
    <row r="23" spans="5:7" ht="31.5" x14ac:dyDescent="0.45">
      <c r="E23" s="3"/>
      <c r="F23" s="3"/>
      <c r="G23" s="3"/>
    </row>
    <row r="24" spans="5:7" ht="31.5" x14ac:dyDescent="0.45">
      <c r="E24" s="3"/>
      <c r="F24" s="3"/>
      <c r="G24" s="3"/>
    </row>
  </sheetData>
  <mergeCells count="9">
    <mergeCell ref="A2:G2"/>
    <mergeCell ref="A3:G3"/>
    <mergeCell ref="A4:G4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0"/>
  <sheetViews>
    <sheetView rightToLeft="1" view="pageBreakPreview" zoomScale="130" zoomScaleNormal="85" zoomScaleSheetLayoutView="130" workbookViewId="0">
      <selection activeCell="N11" sqref="N11"/>
    </sheetView>
  </sheetViews>
  <sheetFormatPr defaultRowHeight="18.75" x14ac:dyDescent="0.45"/>
  <cols>
    <col min="1" max="1" width="42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30" x14ac:dyDescent="0.45">
      <c r="A2" s="10" t="s">
        <v>0</v>
      </c>
      <c r="B2" s="10"/>
      <c r="C2" s="10"/>
      <c r="D2" s="10"/>
      <c r="E2" s="10"/>
    </row>
    <row r="3" spans="1:7" ht="30" x14ac:dyDescent="0.45">
      <c r="A3" s="10" t="s">
        <v>94</v>
      </c>
      <c r="B3" s="10"/>
      <c r="C3" s="10"/>
      <c r="D3" s="10"/>
      <c r="E3" s="10"/>
    </row>
    <row r="4" spans="1:7" ht="30" x14ac:dyDescent="0.45">
      <c r="A4" s="10" t="s">
        <v>2</v>
      </c>
      <c r="B4" s="10"/>
      <c r="C4" s="10"/>
      <c r="D4" s="10"/>
      <c r="E4" s="10"/>
    </row>
    <row r="6" spans="1:7" ht="30" x14ac:dyDescent="0.45">
      <c r="A6" s="10" t="s">
        <v>184</v>
      </c>
      <c r="C6" s="12" t="s">
        <v>96</v>
      </c>
      <c r="E6" s="12" t="s">
        <v>6</v>
      </c>
    </row>
    <row r="7" spans="1:7" ht="30" x14ac:dyDescent="0.45">
      <c r="A7" s="12" t="s">
        <v>184</v>
      </c>
      <c r="C7" s="12" t="s">
        <v>68</v>
      </c>
      <c r="E7" s="12" t="s">
        <v>68</v>
      </c>
    </row>
    <row r="8" spans="1:7" ht="24.75" x14ac:dyDescent="0.6">
      <c r="A8" s="6" t="s">
        <v>184</v>
      </c>
      <c r="B8" s="6"/>
      <c r="C8" s="4">
        <v>0</v>
      </c>
      <c r="D8" s="4"/>
      <c r="E8" s="4">
        <v>1195469225</v>
      </c>
      <c r="F8" s="4"/>
      <c r="G8" s="6"/>
    </row>
    <row r="9" spans="1:7" ht="24.75" x14ac:dyDescent="0.6">
      <c r="A9" s="6" t="s">
        <v>185</v>
      </c>
      <c r="B9" s="6"/>
      <c r="C9" s="4">
        <v>0</v>
      </c>
      <c r="D9" s="4"/>
      <c r="E9" s="4">
        <v>19240</v>
      </c>
      <c r="F9" s="4"/>
      <c r="G9" s="6"/>
    </row>
    <row r="10" spans="1:7" ht="24.75" x14ac:dyDescent="0.6">
      <c r="A10" s="6" t="s">
        <v>186</v>
      </c>
      <c r="B10" s="6"/>
      <c r="C10" s="4">
        <v>29883782</v>
      </c>
      <c r="D10" s="4"/>
      <c r="E10" s="4">
        <v>263688370</v>
      </c>
      <c r="F10" s="4"/>
      <c r="G10" s="6"/>
    </row>
    <row r="11" spans="1:7" ht="27" thickBot="1" x14ac:dyDescent="0.7">
      <c r="A11" s="9" t="s">
        <v>103</v>
      </c>
      <c r="B11" s="6"/>
      <c r="C11" s="7">
        <f>SUM(C8:C10)</f>
        <v>29883782</v>
      </c>
      <c r="D11" s="4"/>
      <c r="E11" s="7">
        <f>SUM(E8:E10)</f>
        <v>1459176835</v>
      </c>
      <c r="F11" s="4"/>
      <c r="G11" s="6"/>
    </row>
    <row r="12" spans="1:7" ht="25.5" thickTop="1" x14ac:dyDescent="0.6">
      <c r="A12" s="6"/>
      <c r="B12" s="6"/>
      <c r="C12" s="4"/>
      <c r="D12" s="4"/>
      <c r="E12" s="4"/>
      <c r="F12" s="4"/>
      <c r="G12" s="6"/>
    </row>
    <row r="13" spans="1:7" ht="31.5" x14ac:dyDescent="0.45">
      <c r="C13" s="3"/>
      <c r="D13" s="3"/>
      <c r="E13" s="3"/>
      <c r="F13" s="3"/>
    </row>
    <row r="14" spans="1:7" ht="31.5" x14ac:dyDescent="0.45">
      <c r="C14" s="3"/>
      <c r="D14" s="3"/>
      <c r="E14" s="3"/>
      <c r="F14" s="3"/>
    </row>
    <row r="15" spans="1:7" ht="31.5" x14ac:dyDescent="0.45">
      <c r="C15" s="3"/>
      <c r="D15" s="3"/>
      <c r="E15" s="3"/>
      <c r="F15" s="3"/>
    </row>
    <row r="16" spans="1:7" ht="31.5" x14ac:dyDescent="0.45">
      <c r="C16" s="3"/>
      <c r="D16" s="3"/>
      <c r="E16" s="3"/>
      <c r="F16" s="3"/>
    </row>
    <row r="17" spans="3:6" ht="31.5" x14ac:dyDescent="0.45">
      <c r="C17" s="3"/>
      <c r="D17" s="3"/>
      <c r="E17" s="3"/>
      <c r="F17" s="3"/>
    </row>
    <row r="18" spans="3:6" ht="31.5" x14ac:dyDescent="0.45">
      <c r="C18" s="3"/>
      <c r="D18" s="3"/>
      <c r="E18" s="3"/>
      <c r="F18" s="3"/>
    </row>
    <row r="19" spans="3:6" ht="31.5" x14ac:dyDescent="0.45">
      <c r="C19" s="3"/>
      <c r="D19" s="3"/>
      <c r="E19" s="3"/>
      <c r="F19" s="3"/>
    </row>
    <row r="20" spans="3:6" ht="31.5" x14ac:dyDescent="0.45">
      <c r="C20" s="3"/>
      <c r="D20" s="3"/>
      <c r="E20" s="3"/>
      <c r="F20" s="3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 و اوراق</vt:lpstr>
      <vt:lpstr>درآمد سپرده بانکی</vt:lpstr>
      <vt:lpstr>سایر درآمدها</vt:lpstr>
      <vt:lpstr>جمع درآمدها</vt:lpstr>
      <vt:lpstr>سپرده!Print_Area</vt:lpstr>
      <vt:lpstr>'سرمایه‌گذاری در سهام و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2022-10-23T12:21:39Z</dcterms:created>
  <dcterms:modified xsi:type="dcterms:W3CDTF">2022-10-24T11:31:25Z</dcterms:modified>
</cp:coreProperties>
</file>