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8_{FA33028C-0837-41C1-9153-528D77B62C10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سرمایه‌گذاری در اوراق بهادار" sheetId="12" r:id="rId8"/>
    <sheet name="درآمد سپرده بانکی" sheetId="13" r:id="rId9"/>
    <sheet name="سایر درآمدها" sheetId="14" r:id="rId10"/>
    <sheet name="جمع درآمدها" sheetId="15" r:id="rId11"/>
  </sheets>
  <definedNames>
    <definedName name="_xlnm.Print_Area" localSheetId="6">'سرمایه‌گذاری در سهام'!$A$1:$U$101</definedName>
    <definedName name="_xlnm.Print_Area" localSheetId="2">'سود اوراق بهادار و سپرده بانکی'!$A$1:$Q$14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4" l="1"/>
  <c r="C11" i="14"/>
  <c r="E13" i="13"/>
  <c r="G13" i="13"/>
  <c r="K101" i="11"/>
  <c r="U101" i="11"/>
  <c r="M101" i="11"/>
  <c r="G101" i="11"/>
  <c r="C101" i="11"/>
  <c r="E101" i="11"/>
  <c r="I101" i="11"/>
  <c r="O101" i="11"/>
  <c r="S101" i="11"/>
  <c r="Q78" i="11"/>
  <c r="Q101" i="11" s="1"/>
  <c r="D105" i="11"/>
  <c r="Q78" i="10"/>
  <c r="O78" i="10"/>
  <c r="O80" i="10" s="1"/>
  <c r="C80" i="10"/>
  <c r="E80" i="10"/>
  <c r="G80" i="10"/>
  <c r="I80" i="10"/>
  <c r="K80" i="10"/>
  <c r="M80" i="10"/>
  <c r="Q80" i="10"/>
  <c r="E49" i="9"/>
  <c r="E50" i="9" s="1"/>
  <c r="M49" i="9"/>
  <c r="M50" i="9" s="1"/>
  <c r="Q49" i="9"/>
  <c r="C50" i="9"/>
  <c r="G50" i="9"/>
  <c r="I50" i="9"/>
  <c r="O50" i="9"/>
  <c r="Q50" i="9"/>
  <c r="K50" i="9"/>
  <c r="O47" i="8"/>
  <c r="O48" i="8" s="1"/>
  <c r="G48" i="8"/>
  <c r="E48" i="8"/>
  <c r="I48" i="8"/>
  <c r="K48" i="8"/>
  <c r="M48" i="8"/>
  <c r="Q48" i="8"/>
  <c r="S48" i="8"/>
  <c r="G14" i="7"/>
  <c r="I14" i="7"/>
  <c r="K14" i="7"/>
  <c r="M14" i="7"/>
  <c r="O14" i="7"/>
  <c r="Q14" i="7"/>
  <c r="S16" i="6" l="1"/>
  <c r="M16" i="6"/>
  <c r="K16" i="6"/>
  <c r="O16" i="6"/>
  <c r="Q16" i="6"/>
  <c r="G46" i="1" l="1"/>
  <c r="E46" i="1"/>
  <c r="E53" i="1" s="1"/>
  <c r="W52" i="1"/>
  <c r="W53" i="1" s="1"/>
  <c r="U52" i="1"/>
  <c r="U53" i="1"/>
  <c r="Y53" i="1"/>
  <c r="C53" i="1"/>
  <c r="G53" i="1"/>
  <c r="I53" i="1"/>
  <c r="K53" i="1"/>
  <c r="M53" i="1"/>
  <c r="O53" i="1"/>
  <c r="Q53" i="1"/>
  <c r="S53" i="1"/>
</calcChain>
</file>

<file path=xl/sharedStrings.xml><?xml version="1.0" encoding="utf-8"?>
<sst xmlns="http://schemas.openxmlformats.org/spreadsheetml/2006/main" count="666" uniqueCount="206">
  <si>
    <t>صندوق سرمایه‌گذاری سهام بزرگ کاردان</t>
  </si>
  <si>
    <t>صورت وضعیت پورتفوی</t>
  </si>
  <si>
    <t>برای ماه منتهی به 1401/09/30</t>
  </si>
  <si>
    <t>نام شرکت</t>
  </si>
  <si>
    <t>1401/08/30</t>
  </si>
  <si>
    <t>تغییرات طی دوره</t>
  </si>
  <si>
    <t>1401/09/30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</si>
  <si>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</si>
  <si>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</si>
  <si>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</si>
  <si>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</si>
  <si>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</si>
  <si>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</si>
  <si>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</si>
  <si>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</si>
  <si>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</si>
  <si>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</si>
  <si>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</si>
  <si>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</si>
  <si>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</si>
  <si>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پارس‌ خزر</t>
  </si>
  <si>
    <t>پارس‌ دارو</t>
  </si>
  <si>
    <t>پارس‌ مینو</t>
  </si>
  <si>
    <t>پالایش نفت بندرعباس</t>
  </si>
  <si>
    <t>پالایش نفت تبریز</t>
  </si>
  <si>
    <t>پالایش نفت تهران</t>
  </si>
  <si>
    <t>پیشگامان فن آوری و دانش آرامیس</t>
  </si>
  <si>
    <t>تامین سرمایه کیمیا</t>
  </si>
  <si>
    <t>تایدواترخاورمیانه</t>
  </si>
  <si>
    <t>توسعه حمل و نقل ریلی پارسیان</t>
  </si>
  <si>
    <t>حمل و نقل گهرترابر سیرجان</t>
  </si>
  <si>
    <t>داروسازی کاسپین تامین</t>
  </si>
  <si>
    <t>داروسازی‌ اکسیر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</si>
  <si>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</si>
  <si>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</si>
  <si>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</si>
  <si>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</si>
  <si>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سرمایه‌گذاری‌غدیر(هلدینگ‌</t>
  </si>
  <si>
    <t>سیمان‌ خزر</t>
  </si>
  <si>
    <t>سیمان‌ صوفیان‌</t>
  </si>
  <si>
    <t>شرکت کی بی سی</t>
  </si>
  <si>
    <t>صنایع پتروشیمی خلیج فارس</t>
  </si>
  <si>
    <t>صنایع شیمیایی کیمیاگران امروز</t>
  </si>
  <si>
    <t>صنایع‌ کاشی‌ و سرامیک‌ سینا</t>
  </si>
  <si>
    <t>صنعتی زر ماکارون</t>
  </si>
  <si>
    <t>فولاد مبارکه اصفهان</t>
  </si>
  <si>
    <t>قاسم ایران</t>
  </si>
  <si>
    <t>گروه مپنا (سهامی عام)</t>
  </si>
  <si>
    <t>گروه‌بهمن‌</t>
  </si>
  <si>
    <t>گسترش نفت و گاز پارسیان</t>
  </si>
  <si>
    <t>نفت‌ بهران‌</t>
  </si>
  <si>
    <t>نیروکلر</t>
  </si>
  <si>
    <t>کویر تایر</t>
  </si>
  <si>
    <t>نفت سپاهان</t>
  </si>
  <si>
    <t>کالسیمین‌</t>
  </si>
  <si>
    <t>پتروشیمی نوری</t>
  </si>
  <si>
    <t>کاشی‌ وسرامیک‌ حافظ‌</t>
  </si>
  <si>
    <t>سیمان ساوه</t>
  </si>
  <si>
    <t>ح. بانک سامان</t>
  </si>
  <si>
    <t>نرخ سود</t>
  </si>
  <si>
    <t>اجاره تابان سپهر14031126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</si>
  <si>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</si>
  <si>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</si>
  <si>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</si>
  <si>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</si>
  <si>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</si>
  <si>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</si>
  <si>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</si>
  <si>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</si>
  <si>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</si>
  <si>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</si>
  <si>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</si>
  <si>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</si>
  <si>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خاورمیانه مهستان</t>
  </si>
  <si>
    <t>1005-10-810-707070133</t>
  </si>
  <si>
    <t>1393/10/25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</si>
  <si>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</si>
  <si>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</si>
  <si>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</si>
  <si>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</si>
  <si>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</si>
  <si>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</si>
  <si>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</si>
  <si>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</si>
  <si>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</si>
  <si>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</si>
  <si>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</si>
  <si>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</si>
  <si>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</si>
  <si>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</si>
  <si>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</si>
  <si>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</si>
  <si>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</si>
  <si>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</si>
  <si>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</si>
  <si>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</si>
  <si>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</si>
  <si>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</si>
  <si>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</si>
  <si>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</si>
  <si>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</si>
  <si>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</si>
  <si>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</si>
  <si>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</si>
  <si>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</si>
  <si>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</si>
  <si>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</si>
  <si>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</si>
  <si>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</si>
  <si>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</si>
  <si>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</si>
  <si>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توسعه‌ صنایع‌ بهشهر(هلدینگ</t>
  </si>
  <si>
    <t>1401/04/08</t>
  </si>
  <si>
    <t>1401/04/29</t>
  </si>
  <si>
    <t>1401/07/30</t>
  </si>
  <si>
    <t>سرمایه‌گذاری‌صندوق‌بازنشستگی‌</t>
  </si>
  <si>
    <t>1401/01/24</t>
  </si>
  <si>
    <t>1400/12/23</t>
  </si>
  <si>
    <t>ملی‌ صنایع‌ مس‌ ایران‌</t>
  </si>
  <si>
    <t>1401/04/28</t>
  </si>
  <si>
    <t>1401/04/26</t>
  </si>
  <si>
    <t>توسعه‌معادن‌وفلزات‌</t>
  </si>
  <si>
    <t>1401/04/22</t>
  </si>
  <si>
    <t>داروسازی‌ سینا</t>
  </si>
  <si>
    <t>1401/04/15</t>
  </si>
  <si>
    <t>1401/03/16</t>
  </si>
  <si>
    <t>سیمان‌مازندران‌</t>
  </si>
  <si>
    <t>1400/12/24</t>
  </si>
  <si>
    <t>معدنی‌وصنعتی‌چادرملو</t>
  </si>
  <si>
    <t>1401/04/18</t>
  </si>
  <si>
    <t>1401/05/11</t>
  </si>
  <si>
    <t>1401/04/13</t>
  </si>
  <si>
    <t>صنعتی و معدنی شمال شرق شاهرود</t>
  </si>
  <si>
    <t>1400/10/29</t>
  </si>
  <si>
    <t>1401/07/27</t>
  </si>
  <si>
    <t>1401/05/30</t>
  </si>
  <si>
    <t>تولیدات پتروشیمی قائد بصیر</t>
  </si>
  <si>
    <t>1401/03/17</t>
  </si>
  <si>
    <t>1401/01/31</t>
  </si>
  <si>
    <t>مبین انرژی خلیج فارس</t>
  </si>
  <si>
    <t>1400/12/11</t>
  </si>
  <si>
    <t>بیمه  ما</t>
  </si>
  <si>
    <t>1401/02/31</t>
  </si>
  <si>
    <t>گ.س.وت.ص.پتروشیمی خلیج فارس</t>
  </si>
  <si>
    <t>1401/06/16</t>
  </si>
  <si>
    <t>1401/09/28</t>
  </si>
  <si>
    <t>تامین سرمایه لوتوس پارسیان</t>
  </si>
  <si>
    <t>1401/04/12</t>
  </si>
  <si>
    <t>تامین سرمایه نوین</t>
  </si>
  <si>
    <t>1401/02/10</t>
  </si>
  <si>
    <t>پلیمر آریا ساسول</t>
  </si>
  <si>
    <t>1401/01/30</t>
  </si>
  <si>
    <t>توسعه سامانه ی نرم افزاری نگین</t>
  </si>
  <si>
    <t>1400/11/09</t>
  </si>
  <si>
    <t>1401/04/20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</si>
  <si>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</si>
  <si>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</si>
  <si>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</si>
  <si>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</si>
  <si>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</si>
  <si>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</si>
  <si>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</si>
  <si>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</si>
  <si>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ح . داروسازی‌ اکسیر</t>
  </si>
  <si>
    <t>ح. شرکت کی بی سی</t>
  </si>
  <si>
    <t>ح . س.نفت وگازوپتروشیمی تأمین</t>
  </si>
  <si>
    <t>بیمه تجارت نو</t>
  </si>
  <si>
    <t>ح . تامین سرمایه بانک ملت</t>
  </si>
  <si>
    <t>ح.سرمایه گذاری صندوق بازنشستگی</t>
  </si>
  <si>
    <t>شیمی‌ داروئی‌ داروپخش‌</t>
  </si>
  <si>
    <t>ح. پالایش نفت تبریز</t>
  </si>
  <si>
    <t>ریل پرداز نو آفرین</t>
  </si>
  <si>
    <t>سرمایه‌گذاری‌ سپه‌</t>
  </si>
  <si>
    <t>بانک ملت</t>
  </si>
  <si>
    <t>بیمه اتکایی ایرانیان</t>
  </si>
  <si>
    <t>ح.تجلی توسعه معادن و فلزات</t>
  </si>
  <si>
    <t>سیمرغ</t>
  </si>
  <si>
    <t>توسعه خدمات دریایی وبندری سینا</t>
  </si>
  <si>
    <t>م .صنایع و معادن احیاء سپاهان</t>
  </si>
  <si>
    <t>ح. کویر تایر</t>
  </si>
  <si>
    <t>ح . تامین سرمایه لوتوس پارسیان</t>
  </si>
  <si>
    <t>پدیده شیمی قرن</t>
  </si>
  <si>
    <t>پتروشیمی غدیر</t>
  </si>
  <si>
    <t>تجلی توسعه معادن و فلزات</t>
  </si>
  <si>
    <t>تولید برق عسلویه  مپنا</t>
  </si>
  <si>
    <t>پلی پروپیلن جم - جم پیلن</t>
  </si>
  <si>
    <t>ح . پدیده شیمی قرن</t>
  </si>
  <si>
    <t>ح . سرمایه‌گذاری‌ ملی‌ایران‌</t>
  </si>
  <si>
    <t>تامین سرمایه بانک ملت</t>
  </si>
  <si>
    <t>صنعت غذایی کورش</t>
  </si>
  <si>
    <t>تولید و توسعه سرب روی ایرانیان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</si>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</sst>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\ ;\(#,##0\);\-\ ;"/>
  </numFmts>
  <fonts count="8" x14ac:knownFonts="1">
    <font>
      <sz val="11"/>
      <name val="Calibri"/>
    </font>
    <font>
      <b/>
      <sz val="18"/>
      <color rgb="FF000000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6"/>
      <name val="B Nazanin"/>
      <charset val="178"/>
    </font>
    <font>
      <sz val="14"/>
      <name val="B Nazanin"/>
      <charset val="178"/>
    </font>
    <font>
      <b/>
      <sz val="18"/>
      <name val="B Nazanin"/>
      <charset val="178"/>
    </font>
    <font>
      <sz val="9"/>
      <name val="Tahoma"/>
      <family val="2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0" fontId="3" fillId="0" borderId="0" xfId="0" applyFont="1"/>
    <xf numFmtId="168" fontId="4" fillId="0" borderId="0" xfId="0" applyNumberFormat="1" applyFont="1" applyAlignment="1">
      <alignment horizontal="right" vertical="center"/>
    </xf>
    <xf numFmtId="168" fontId="4" fillId="0" borderId="1" xfId="0" applyNumberFormat="1" applyFont="1" applyBorder="1" applyAlignment="1">
      <alignment horizontal="right" vertical="center"/>
    </xf>
    <xf numFmtId="10" fontId="2" fillId="0" borderId="1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NumberFormat="1" applyFont="1" applyAlignment="1">
      <alignment horizontal="right"/>
    </xf>
    <xf numFmtId="3" fontId="2" fillId="0" borderId="1" xfId="0" applyNumberFormat="1" applyFont="1" applyBorder="1"/>
    <xf numFmtId="168" fontId="5" fillId="0" borderId="0" xfId="0" applyNumberFormat="1" applyFont="1" applyAlignment="1">
      <alignment horizontal="right" vertical="center"/>
    </xf>
    <xf numFmtId="0" fontId="2" fillId="0" borderId="2" xfId="0" applyFont="1" applyBorder="1"/>
    <xf numFmtId="168" fontId="5" fillId="0" borderId="1" xfId="0" applyNumberFormat="1" applyFont="1" applyBorder="1" applyAlignment="1">
      <alignment horizontal="right" vertical="center"/>
    </xf>
    <xf numFmtId="168" fontId="2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7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61"/>
  <sheetViews>
    <sheetView rightToLeft="1" tabSelected="1" view="pageBreakPreview" zoomScale="60" zoomScaleNormal="70" workbookViewId="0">
      <selection activeCell="E19" sqref="E19"/>
    </sheetView>
  </sheetViews>
  <sheetFormatPr defaultRowHeight="18.75" x14ac:dyDescent="0.45"/>
  <cols>
    <col min="1" max="1" width="26.14062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24.140625" style="2" bestFit="1" customWidth="1"/>
    <col min="6" max="6" width="1" style="2" customWidth="1"/>
    <col min="7" max="7" width="24.14062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16.8554687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24.140625" style="2" bestFit="1" customWidth="1"/>
    <col min="22" max="22" width="1" style="2" customWidth="1"/>
    <col min="23" max="23" width="24.140625" style="2" bestFit="1" customWidth="1"/>
    <col min="24" max="24" width="1" style="2" customWidth="1"/>
    <col min="25" max="25" width="38.7109375" style="2" bestFit="1" customWidth="1"/>
    <col min="26" max="26" width="1" style="2" hidden="1" customWidth="1"/>
    <col min="27" max="27" width="9.140625" style="2" customWidth="1"/>
    <col min="28" max="16384" width="9.140625" style="2"/>
  </cols>
  <sheetData>
    <row r="2" spans="1:25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0" x14ac:dyDescent="0.4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6" spans="1:25" ht="30" x14ac:dyDescent="0.45">
      <c r="A6" s="9" t="s">
        <v>3</v>
      </c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5" ht="30" x14ac:dyDescent="0.45">
      <c r="A7" s="9" t="s">
        <v>3</v>
      </c>
      <c r="C7" s="9" t="s">
        <v>7</v>
      </c>
      <c r="E7" s="9" t="s">
        <v>8</v>
      </c>
      <c r="G7" s="9" t="s">
        <v>9</v>
      </c>
      <c r="I7" s="10" t="s">
        <v>10</v>
      </c>
      <c r="J7" s="10" t="s">
        <v>10</v>
      </c>
      <c r="K7" s="10" t="s">
        <v>10</v>
      </c>
      <c r="M7" s="10" t="s">
        <v>11</v>
      </c>
      <c r="N7" s="10" t="s">
        <v>11</v>
      </c>
      <c r="O7" s="10" t="s">
        <v>11</v>
      </c>
      <c r="Q7" s="9" t="s">
        <v>7</v>
      </c>
      <c r="S7" s="9" t="s">
        <v>12</v>
      </c>
      <c r="U7" s="9" t="s">
        <v>8</v>
      </c>
      <c r="W7" s="9" t="s">
        <v>9</v>
      </c>
      <c r="Y7" s="11" t="s">
        <v>13</v>
      </c>
    </row>
    <row r="8" spans="1:25" ht="49.5" customHeight="1" x14ac:dyDescent="0.45">
      <c r="A8" s="10" t="s">
        <v>3</v>
      </c>
      <c r="C8" s="10" t="s">
        <v>7</v>
      </c>
      <c r="E8" s="10" t="s">
        <v>8</v>
      </c>
      <c r="G8" s="10" t="s">
        <v>9</v>
      </c>
      <c r="I8" s="10" t="s">
        <v>7</v>
      </c>
      <c r="K8" s="10" t="s">
        <v>8</v>
      </c>
      <c r="M8" s="10" t="s">
        <v>7</v>
      </c>
      <c r="O8" s="10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2" t="s">
        <v>13</v>
      </c>
    </row>
    <row r="9" spans="1:25" ht="24.75" x14ac:dyDescent="0.45">
      <c r="A9" s="2" t="s">
        <v>15</v>
      </c>
      <c r="C9" s="6">
        <v>26147000</v>
      </c>
      <c r="D9" s="6"/>
      <c r="E9" s="6">
        <v>93772860712</v>
      </c>
      <c r="F9" s="6"/>
      <c r="G9" s="6">
        <v>78234190303.5</v>
      </c>
      <c r="H9" s="6"/>
      <c r="I9" s="6">
        <v>4577823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30724823</v>
      </c>
      <c r="R9" s="6"/>
      <c r="S9" s="6">
        <v>2384</v>
      </c>
      <c r="T9" s="6"/>
      <c r="U9" s="6">
        <v>83329320508</v>
      </c>
      <c r="V9" s="6"/>
      <c r="W9" s="6">
        <v>72812152562.709595</v>
      </c>
      <c r="Y9" s="4">
        <v>4.2999999999999997E-2</v>
      </c>
    </row>
    <row r="10" spans="1:25" ht="24.75" x14ac:dyDescent="0.45">
      <c r="A10" s="2" t="s">
        <v>16</v>
      </c>
      <c r="C10" s="6">
        <v>16000000</v>
      </c>
      <c r="D10" s="6"/>
      <c r="E10" s="6">
        <v>66507647145</v>
      </c>
      <c r="F10" s="6"/>
      <c r="G10" s="6">
        <v>46664683200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16000000</v>
      </c>
      <c r="R10" s="6"/>
      <c r="S10" s="6">
        <v>3355</v>
      </c>
      <c r="T10" s="6"/>
      <c r="U10" s="6">
        <v>66507647145</v>
      </c>
      <c r="V10" s="6"/>
      <c r="W10" s="6">
        <v>53360604000</v>
      </c>
      <c r="Y10" s="4">
        <v>3.15E-2</v>
      </c>
    </row>
    <row r="11" spans="1:25" ht="24.75" x14ac:dyDescent="0.45">
      <c r="A11" s="2" t="s">
        <v>17</v>
      </c>
      <c r="C11" s="6">
        <v>38137</v>
      </c>
      <c r="D11" s="6"/>
      <c r="E11" s="6">
        <v>26720136</v>
      </c>
      <c r="F11" s="6"/>
      <c r="G11" s="6">
        <v>26537059.395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38137</v>
      </c>
      <c r="R11" s="6"/>
      <c r="S11" s="6">
        <v>700</v>
      </c>
      <c r="T11" s="6"/>
      <c r="U11" s="6">
        <v>26720136</v>
      </c>
      <c r="V11" s="6"/>
      <c r="W11" s="6">
        <v>26537059.395</v>
      </c>
      <c r="Y11" s="4">
        <v>0</v>
      </c>
    </row>
    <row r="12" spans="1:25" ht="24.75" x14ac:dyDescent="0.45">
      <c r="A12" s="2" t="s">
        <v>18</v>
      </c>
      <c r="C12" s="6">
        <v>108053</v>
      </c>
      <c r="D12" s="6"/>
      <c r="E12" s="6">
        <v>54075554</v>
      </c>
      <c r="F12" s="6"/>
      <c r="G12" s="6">
        <v>53705042.325000003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108053</v>
      </c>
      <c r="R12" s="6"/>
      <c r="S12" s="6">
        <v>500</v>
      </c>
      <c r="T12" s="6"/>
      <c r="U12" s="6">
        <v>54075554</v>
      </c>
      <c r="V12" s="6"/>
      <c r="W12" s="6">
        <v>53705042.325000003</v>
      </c>
      <c r="Y12" s="4">
        <v>0</v>
      </c>
    </row>
    <row r="13" spans="1:25" ht="24.75" x14ac:dyDescent="0.45">
      <c r="A13" s="2" t="s">
        <v>19</v>
      </c>
      <c r="C13" s="6">
        <v>5683401</v>
      </c>
      <c r="D13" s="6"/>
      <c r="E13" s="6">
        <v>8225113194</v>
      </c>
      <c r="F13" s="6"/>
      <c r="G13" s="6">
        <v>9570396590.3006992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5683400</v>
      </c>
      <c r="R13" s="6"/>
      <c r="S13" s="6">
        <v>1803</v>
      </c>
      <c r="T13" s="6"/>
      <c r="U13" s="6">
        <v>8225111747</v>
      </c>
      <c r="V13" s="6"/>
      <c r="W13" s="6">
        <v>10186199537.309999</v>
      </c>
      <c r="Y13" s="4">
        <v>6.0000000000000001E-3</v>
      </c>
    </row>
    <row r="14" spans="1:25" ht="24.75" x14ac:dyDescent="0.45">
      <c r="A14" s="2" t="s">
        <v>20</v>
      </c>
      <c r="C14" s="6">
        <v>255959</v>
      </c>
      <c r="D14" s="6"/>
      <c r="E14" s="6">
        <v>29461846125</v>
      </c>
      <c r="F14" s="6"/>
      <c r="G14" s="6">
        <v>33720408904.693501</v>
      </c>
      <c r="H14" s="6"/>
      <c r="I14" s="6">
        <v>63569</v>
      </c>
      <c r="J14" s="6"/>
      <c r="K14" s="6">
        <v>9628240662</v>
      </c>
      <c r="L14" s="6"/>
      <c r="M14" s="6">
        <v>0</v>
      </c>
      <c r="N14" s="6"/>
      <c r="O14" s="6">
        <v>0</v>
      </c>
      <c r="P14" s="6"/>
      <c r="Q14" s="6">
        <v>319528</v>
      </c>
      <c r="R14" s="6"/>
      <c r="S14" s="6">
        <v>155960</v>
      </c>
      <c r="T14" s="6"/>
      <c r="U14" s="6">
        <v>39090086787</v>
      </c>
      <c r="V14" s="6"/>
      <c r="W14" s="6">
        <v>49537077038.064003</v>
      </c>
      <c r="Y14" s="4">
        <v>2.93E-2</v>
      </c>
    </row>
    <row r="15" spans="1:25" ht="24.75" x14ac:dyDescent="0.45">
      <c r="A15" s="2" t="s">
        <v>21</v>
      </c>
      <c r="C15" s="6">
        <v>499787</v>
      </c>
      <c r="D15" s="6"/>
      <c r="E15" s="6">
        <v>12281637166</v>
      </c>
      <c r="F15" s="6"/>
      <c r="G15" s="6">
        <v>13329499963.0005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499787</v>
      </c>
      <c r="R15" s="6"/>
      <c r="S15" s="6">
        <v>29580</v>
      </c>
      <c r="T15" s="6"/>
      <c r="U15" s="6">
        <v>12281637166</v>
      </c>
      <c r="V15" s="6"/>
      <c r="W15" s="6">
        <v>14695736448.212999</v>
      </c>
      <c r="Y15" s="4">
        <v>8.6999999999999994E-3</v>
      </c>
    </row>
    <row r="16" spans="1:25" ht="24.75" x14ac:dyDescent="0.45">
      <c r="A16" s="2" t="s">
        <v>22</v>
      </c>
      <c r="C16" s="6">
        <v>67951</v>
      </c>
      <c r="D16" s="6"/>
      <c r="E16" s="6">
        <v>170135523</v>
      </c>
      <c r="F16" s="6"/>
      <c r="G16" s="6">
        <v>172176516.76095</v>
      </c>
      <c r="H16" s="6"/>
      <c r="I16" s="6">
        <v>0</v>
      </c>
      <c r="J16" s="6"/>
      <c r="K16" s="6">
        <v>0</v>
      </c>
      <c r="L16" s="6"/>
      <c r="M16" s="6">
        <v>-67951</v>
      </c>
      <c r="N16" s="6"/>
      <c r="O16" s="6">
        <v>181949115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Y16" s="4">
        <v>0</v>
      </c>
    </row>
    <row r="17" spans="1:25" ht="24.75" x14ac:dyDescent="0.45">
      <c r="A17" s="2" t="s">
        <v>23</v>
      </c>
      <c r="C17" s="6">
        <v>9231846</v>
      </c>
      <c r="D17" s="6"/>
      <c r="E17" s="6">
        <v>88198300567</v>
      </c>
      <c r="F17" s="6"/>
      <c r="G17" s="6">
        <v>83142863637.677994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9231846</v>
      </c>
      <c r="R17" s="6"/>
      <c r="S17" s="6">
        <v>8940</v>
      </c>
      <c r="T17" s="6"/>
      <c r="U17" s="6">
        <v>88198300567</v>
      </c>
      <c r="V17" s="6"/>
      <c r="W17" s="6">
        <v>82041633655.722</v>
      </c>
      <c r="Y17" s="4">
        <v>4.8500000000000001E-2</v>
      </c>
    </row>
    <row r="18" spans="1:25" ht="24.75" x14ac:dyDescent="0.45">
      <c r="A18" s="2" t="s">
        <v>24</v>
      </c>
      <c r="C18" s="6">
        <v>5459666</v>
      </c>
      <c r="D18" s="6"/>
      <c r="E18" s="6">
        <v>59033962530</v>
      </c>
      <c r="F18" s="6"/>
      <c r="G18" s="6">
        <v>89494214480.576996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5459665</v>
      </c>
      <c r="R18" s="6"/>
      <c r="S18" s="6">
        <v>16160</v>
      </c>
      <c r="T18" s="6"/>
      <c r="U18" s="6">
        <v>59033951717</v>
      </c>
      <c r="V18" s="6"/>
      <c r="W18" s="6">
        <v>87703228690.919998</v>
      </c>
      <c r="Y18" s="4">
        <v>5.1799999999999999E-2</v>
      </c>
    </row>
    <row r="19" spans="1:25" ht="24.75" x14ac:dyDescent="0.45">
      <c r="A19" s="2" t="s">
        <v>25</v>
      </c>
      <c r="C19" s="6">
        <v>5782522</v>
      </c>
      <c r="D19" s="6"/>
      <c r="E19" s="6">
        <v>18644299984</v>
      </c>
      <c r="F19" s="6"/>
      <c r="G19" s="6">
        <v>21032356422.4119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5782522</v>
      </c>
      <c r="R19" s="6"/>
      <c r="S19" s="6">
        <v>3457</v>
      </c>
      <c r="T19" s="6"/>
      <c r="U19" s="6">
        <v>18644299984</v>
      </c>
      <c r="V19" s="6"/>
      <c r="W19" s="6">
        <v>19871236991.603699</v>
      </c>
      <c r="Y19" s="4">
        <v>1.17E-2</v>
      </c>
    </row>
    <row r="20" spans="1:25" ht="24.75" x14ac:dyDescent="0.45">
      <c r="A20" s="2" t="s">
        <v>26</v>
      </c>
      <c r="C20" s="6">
        <v>2635520</v>
      </c>
      <c r="D20" s="6"/>
      <c r="E20" s="6">
        <v>11773894601</v>
      </c>
      <c r="F20" s="6"/>
      <c r="G20" s="6">
        <v>12942002960.639999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2635520</v>
      </c>
      <c r="R20" s="6"/>
      <c r="S20" s="6">
        <v>3977</v>
      </c>
      <c r="T20" s="6"/>
      <c r="U20" s="6">
        <v>11773894601</v>
      </c>
      <c r="V20" s="6"/>
      <c r="W20" s="6">
        <v>10419098334.912001</v>
      </c>
      <c r="Y20" s="4">
        <v>6.1999999999999998E-3</v>
      </c>
    </row>
    <row r="21" spans="1:25" ht="24.75" x14ac:dyDescent="0.45">
      <c r="A21" s="2" t="s">
        <v>27</v>
      </c>
      <c r="C21" s="6">
        <v>70247</v>
      </c>
      <c r="D21" s="6"/>
      <c r="E21" s="6">
        <v>70310780</v>
      </c>
      <c r="F21" s="6"/>
      <c r="G21" s="6">
        <v>69829030.349999994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70247</v>
      </c>
      <c r="R21" s="6"/>
      <c r="S21" s="6">
        <v>1000</v>
      </c>
      <c r="T21" s="6"/>
      <c r="U21" s="6">
        <v>70310780</v>
      </c>
      <c r="V21" s="6"/>
      <c r="W21" s="6">
        <v>69829030.349999994</v>
      </c>
      <c r="Y21" s="4">
        <v>0</v>
      </c>
    </row>
    <row r="22" spans="1:25" ht="24.75" x14ac:dyDescent="0.45">
      <c r="A22" s="2" t="s">
        <v>28</v>
      </c>
      <c r="C22" s="6">
        <v>1522111</v>
      </c>
      <c r="D22" s="6"/>
      <c r="E22" s="6">
        <v>6606052832</v>
      </c>
      <c r="F22" s="6"/>
      <c r="G22" s="6">
        <v>7171878043.467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1522111</v>
      </c>
      <c r="R22" s="6"/>
      <c r="S22" s="6">
        <v>5054</v>
      </c>
      <c r="T22" s="6"/>
      <c r="U22" s="6">
        <v>6606052832</v>
      </c>
      <c r="V22" s="6"/>
      <c r="W22" s="6">
        <v>7646977137.4856997</v>
      </c>
      <c r="Y22" s="4">
        <v>4.4999999999999997E-3</v>
      </c>
    </row>
    <row r="23" spans="1:25" ht="24.75" x14ac:dyDescent="0.45">
      <c r="A23" s="2" t="s">
        <v>29</v>
      </c>
      <c r="C23" s="6">
        <v>797896</v>
      </c>
      <c r="D23" s="6"/>
      <c r="E23" s="6">
        <v>26645542783</v>
      </c>
      <c r="F23" s="6"/>
      <c r="G23" s="6">
        <v>32955320956.139999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797896</v>
      </c>
      <c r="R23" s="6"/>
      <c r="S23" s="6">
        <v>39700</v>
      </c>
      <c r="T23" s="6"/>
      <c r="U23" s="6">
        <v>26645542783</v>
      </c>
      <c r="V23" s="6"/>
      <c r="W23" s="6">
        <v>31487996196.360001</v>
      </c>
      <c r="Y23" s="4">
        <v>1.8599999999999998E-2</v>
      </c>
    </row>
    <row r="24" spans="1:25" ht="24.75" x14ac:dyDescent="0.45">
      <c r="A24" s="2" t="s">
        <v>30</v>
      </c>
      <c r="C24" s="6">
        <v>3000000</v>
      </c>
      <c r="D24" s="6"/>
      <c r="E24" s="6">
        <v>28528653009</v>
      </c>
      <c r="F24" s="6"/>
      <c r="G24" s="6">
        <v>30686323500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3000000</v>
      </c>
      <c r="R24" s="6"/>
      <c r="S24" s="6">
        <v>10630</v>
      </c>
      <c r="T24" s="6"/>
      <c r="U24" s="6">
        <v>28528653009</v>
      </c>
      <c r="V24" s="6"/>
      <c r="W24" s="6">
        <v>31700254500</v>
      </c>
      <c r="Y24" s="4">
        <v>1.8700000000000001E-2</v>
      </c>
    </row>
    <row r="25" spans="1:25" ht="24.75" x14ac:dyDescent="0.45">
      <c r="A25" s="2" t="s">
        <v>31</v>
      </c>
      <c r="C25" s="6">
        <v>1199271</v>
      </c>
      <c r="D25" s="6"/>
      <c r="E25" s="6">
        <v>14189585679</v>
      </c>
      <c r="F25" s="6"/>
      <c r="G25" s="6">
        <v>17190591567.471001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1199271</v>
      </c>
      <c r="R25" s="6"/>
      <c r="S25" s="6">
        <v>13670</v>
      </c>
      <c r="T25" s="6"/>
      <c r="U25" s="6">
        <v>14189585679</v>
      </c>
      <c r="V25" s="6"/>
      <c r="W25" s="6">
        <v>16296490064.3085</v>
      </c>
      <c r="Y25" s="4">
        <v>9.5999999999999992E-3</v>
      </c>
    </row>
    <row r="26" spans="1:25" ht="24.75" x14ac:dyDescent="0.45">
      <c r="A26" s="2" t="s">
        <v>32</v>
      </c>
      <c r="C26" s="6">
        <v>1614593</v>
      </c>
      <c r="D26" s="6"/>
      <c r="E26" s="6">
        <v>36428116508</v>
      </c>
      <c r="F26" s="6"/>
      <c r="G26" s="6">
        <v>31281180485.4585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1614593</v>
      </c>
      <c r="R26" s="6"/>
      <c r="S26" s="6">
        <v>19760</v>
      </c>
      <c r="T26" s="6"/>
      <c r="U26" s="6">
        <v>36428116508</v>
      </c>
      <c r="V26" s="6"/>
      <c r="W26" s="6">
        <v>31714526751.804001</v>
      </c>
      <c r="Y26" s="4">
        <v>1.8700000000000001E-2</v>
      </c>
    </row>
    <row r="27" spans="1:25" ht="24.75" x14ac:dyDescent="0.45">
      <c r="A27" s="2" t="s">
        <v>33</v>
      </c>
      <c r="C27" s="6">
        <v>4000000</v>
      </c>
      <c r="D27" s="6"/>
      <c r="E27" s="6">
        <v>46849387363</v>
      </c>
      <c r="F27" s="6"/>
      <c r="G27" s="6">
        <v>45567252000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4000000</v>
      </c>
      <c r="R27" s="6"/>
      <c r="S27" s="6">
        <v>12170</v>
      </c>
      <c r="T27" s="6"/>
      <c r="U27" s="6">
        <v>46849387363</v>
      </c>
      <c r="V27" s="6"/>
      <c r="W27" s="6">
        <v>48390354000</v>
      </c>
      <c r="Y27" s="4">
        <v>2.86E-2</v>
      </c>
    </row>
    <row r="28" spans="1:25" ht="24.75" x14ac:dyDescent="0.45">
      <c r="A28" s="2" t="s">
        <v>34</v>
      </c>
      <c r="C28" s="6">
        <v>5726275</v>
      </c>
      <c r="D28" s="6"/>
      <c r="E28" s="6">
        <v>61671897274</v>
      </c>
      <c r="F28" s="6"/>
      <c r="G28" s="6">
        <v>51343677047.025002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5726275</v>
      </c>
      <c r="R28" s="6"/>
      <c r="S28" s="6">
        <v>10480</v>
      </c>
      <c r="T28" s="6"/>
      <c r="U28" s="6">
        <v>61671897274</v>
      </c>
      <c r="V28" s="6"/>
      <c r="W28" s="6">
        <v>59654294396.099998</v>
      </c>
      <c r="Y28" s="4">
        <v>3.5200000000000002E-2</v>
      </c>
    </row>
    <row r="29" spans="1:25" ht="24.75" x14ac:dyDescent="0.45">
      <c r="A29" s="2" t="s">
        <v>35</v>
      </c>
      <c r="C29" s="6">
        <v>5031835</v>
      </c>
      <c r="D29" s="6"/>
      <c r="E29" s="6">
        <v>48811418290</v>
      </c>
      <c r="F29" s="6"/>
      <c r="G29" s="6">
        <v>45967420396.282501</v>
      </c>
      <c r="H29" s="6"/>
      <c r="I29" s="6">
        <v>0</v>
      </c>
      <c r="J29" s="6"/>
      <c r="K29" s="6">
        <v>0</v>
      </c>
      <c r="L29" s="6"/>
      <c r="M29" s="6">
        <v>-2044225</v>
      </c>
      <c r="N29" s="6"/>
      <c r="O29" s="6">
        <v>24200474969</v>
      </c>
      <c r="P29" s="6"/>
      <c r="Q29" s="6">
        <v>2987610</v>
      </c>
      <c r="R29" s="6"/>
      <c r="S29" s="6">
        <v>12490</v>
      </c>
      <c r="T29" s="6"/>
      <c r="U29" s="6">
        <v>28981371884</v>
      </c>
      <c r="V29" s="6"/>
      <c r="W29" s="6">
        <v>37093223169.044998</v>
      </c>
      <c r="Y29" s="4">
        <v>2.1899999999999999E-2</v>
      </c>
    </row>
    <row r="30" spans="1:25" ht="24.75" x14ac:dyDescent="0.45">
      <c r="A30" s="2" t="s">
        <v>36</v>
      </c>
      <c r="C30" s="6">
        <v>2800000</v>
      </c>
      <c r="D30" s="6"/>
      <c r="E30" s="6">
        <v>16225262455</v>
      </c>
      <c r="F30" s="6"/>
      <c r="G30" s="6">
        <v>12733780500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2800000</v>
      </c>
      <c r="R30" s="6"/>
      <c r="S30" s="6">
        <v>5700</v>
      </c>
      <c r="T30" s="6"/>
      <c r="U30" s="6">
        <v>16225262455</v>
      </c>
      <c r="V30" s="6"/>
      <c r="W30" s="6">
        <v>15865038000</v>
      </c>
      <c r="Y30" s="4">
        <v>9.4000000000000004E-3</v>
      </c>
    </row>
    <row r="31" spans="1:25" ht="24.75" x14ac:dyDescent="0.45">
      <c r="A31" s="2" t="s">
        <v>37</v>
      </c>
      <c r="C31" s="6">
        <v>6700000</v>
      </c>
      <c r="D31" s="6"/>
      <c r="E31" s="6">
        <v>99387712396</v>
      </c>
      <c r="F31" s="6"/>
      <c r="G31" s="6">
        <v>106362355950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6700000</v>
      </c>
      <c r="R31" s="6"/>
      <c r="S31" s="6">
        <v>17680</v>
      </c>
      <c r="T31" s="6"/>
      <c r="U31" s="6">
        <v>99387712396</v>
      </c>
      <c r="V31" s="6"/>
      <c r="W31" s="6">
        <v>117751186800</v>
      </c>
      <c r="Y31" s="4">
        <v>6.9500000000000006E-2</v>
      </c>
    </row>
    <row r="32" spans="1:25" ht="24.75" x14ac:dyDescent="0.45">
      <c r="A32" s="2" t="s">
        <v>38</v>
      </c>
      <c r="C32" s="6">
        <v>2530547</v>
      </c>
      <c r="D32" s="6"/>
      <c r="E32" s="6">
        <v>60035793355</v>
      </c>
      <c r="F32" s="6"/>
      <c r="G32" s="6">
        <v>54787377543.723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2530547</v>
      </c>
      <c r="R32" s="6"/>
      <c r="S32" s="6">
        <v>24620</v>
      </c>
      <c r="T32" s="6"/>
      <c r="U32" s="6">
        <v>60035793355</v>
      </c>
      <c r="V32" s="6"/>
      <c r="W32" s="6">
        <v>61931369840.516998</v>
      </c>
      <c r="Y32" s="4">
        <v>3.6600000000000001E-2</v>
      </c>
    </row>
    <row r="33" spans="1:25" ht="24.75" x14ac:dyDescent="0.45">
      <c r="A33" s="2" t="s">
        <v>39</v>
      </c>
      <c r="C33" s="6">
        <v>1600000</v>
      </c>
      <c r="D33" s="6"/>
      <c r="E33" s="6">
        <v>29787617280</v>
      </c>
      <c r="F33" s="6"/>
      <c r="G33" s="6">
        <v>30235024800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1600000</v>
      </c>
      <c r="R33" s="6"/>
      <c r="S33" s="6">
        <v>20280</v>
      </c>
      <c r="T33" s="6"/>
      <c r="U33" s="6">
        <v>29787617280</v>
      </c>
      <c r="V33" s="6"/>
      <c r="W33" s="6">
        <v>32254934400</v>
      </c>
      <c r="Y33" s="4">
        <v>1.9099999999999999E-2</v>
      </c>
    </row>
    <row r="34" spans="1:25" ht="24.75" x14ac:dyDescent="0.45">
      <c r="A34" s="2" t="s">
        <v>40</v>
      </c>
      <c r="C34" s="6">
        <v>551724</v>
      </c>
      <c r="D34" s="6"/>
      <c r="E34" s="6">
        <v>8766657517</v>
      </c>
      <c r="F34" s="6"/>
      <c r="G34" s="6">
        <v>4771438807.1400003</v>
      </c>
      <c r="H34" s="6"/>
      <c r="I34" s="6">
        <v>0</v>
      </c>
      <c r="J34" s="6"/>
      <c r="K34" s="6">
        <v>0</v>
      </c>
      <c r="L34" s="6"/>
      <c r="M34" s="6">
        <v>-551724</v>
      </c>
      <c r="N34" s="6"/>
      <c r="O34" s="6">
        <v>4693632656</v>
      </c>
      <c r="P34" s="6"/>
      <c r="Q34" s="6">
        <v>0</v>
      </c>
      <c r="R34" s="6"/>
      <c r="S34" s="6">
        <v>0</v>
      </c>
      <c r="T34" s="6"/>
      <c r="U34" s="6">
        <v>0</v>
      </c>
      <c r="V34" s="6"/>
      <c r="W34" s="6">
        <v>0</v>
      </c>
      <c r="Y34" s="4">
        <v>0</v>
      </c>
    </row>
    <row r="35" spans="1:25" ht="24.75" x14ac:dyDescent="0.45">
      <c r="A35" s="2" t="s">
        <v>41</v>
      </c>
      <c r="C35" s="6">
        <v>9233449</v>
      </c>
      <c r="D35" s="6"/>
      <c r="E35" s="6">
        <v>79710409017</v>
      </c>
      <c r="F35" s="6"/>
      <c r="G35" s="6">
        <v>64616710248.288002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9233449</v>
      </c>
      <c r="R35" s="6"/>
      <c r="S35" s="6">
        <v>8810</v>
      </c>
      <c r="T35" s="6"/>
      <c r="U35" s="6">
        <v>79710409017</v>
      </c>
      <c r="V35" s="6"/>
      <c r="W35" s="6">
        <v>80862672910.144501</v>
      </c>
      <c r="Y35" s="4">
        <v>4.7800000000000002E-2</v>
      </c>
    </row>
    <row r="36" spans="1:25" ht="24.75" x14ac:dyDescent="0.45">
      <c r="A36" s="2" t="s">
        <v>42</v>
      </c>
      <c r="C36" s="6">
        <v>9777778</v>
      </c>
      <c r="D36" s="6"/>
      <c r="E36" s="6">
        <v>76143833064</v>
      </c>
      <c r="F36" s="6"/>
      <c r="G36" s="6">
        <v>57627509709.716103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9777778</v>
      </c>
      <c r="R36" s="6"/>
      <c r="S36" s="6">
        <v>6990</v>
      </c>
      <c r="T36" s="6"/>
      <c r="U36" s="6">
        <v>76143833064</v>
      </c>
      <c r="V36" s="6"/>
      <c r="W36" s="6">
        <v>67940005544.091003</v>
      </c>
      <c r="Y36" s="4">
        <v>4.0099999999999997E-2</v>
      </c>
    </row>
    <row r="37" spans="1:25" ht="24.75" x14ac:dyDescent="0.45">
      <c r="A37" s="2" t="s">
        <v>43</v>
      </c>
      <c r="C37" s="6">
        <v>318383</v>
      </c>
      <c r="D37" s="6"/>
      <c r="E37" s="6">
        <v>11272878295</v>
      </c>
      <c r="F37" s="6"/>
      <c r="G37" s="6">
        <v>12115184417.622</v>
      </c>
      <c r="H37" s="6"/>
      <c r="I37" s="6">
        <v>0</v>
      </c>
      <c r="J37" s="6"/>
      <c r="K37" s="6">
        <v>0</v>
      </c>
      <c r="L37" s="6"/>
      <c r="M37" s="6">
        <v>-163173</v>
      </c>
      <c r="N37" s="6"/>
      <c r="O37" s="6">
        <v>7450133274</v>
      </c>
      <c r="P37" s="6"/>
      <c r="Q37" s="6">
        <v>155210</v>
      </c>
      <c r="R37" s="6"/>
      <c r="S37" s="6">
        <v>43060</v>
      </c>
      <c r="T37" s="6"/>
      <c r="U37" s="6">
        <v>5495467535</v>
      </c>
      <c r="V37" s="6"/>
      <c r="W37" s="6">
        <v>6643576711.5299997</v>
      </c>
      <c r="Y37" s="4">
        <v>3.8999999999999998E-3</v>
      </c>
    </row>
    <row r="38" spans="1:25" ht="24.75" x14ac:dyDescent="0.45">
      <c r="A38" s="2" t="s">
        <v>44</v>
      </c>
      <c r="C38" s="6">
        <v>11000000</v>
      </c>
      <c r="D38" s="6"/>
      <c r="E38" s="6">
        <v>79934110080</v>
      </c>
      <c r="F38" s="6"/>
      <c r="G38" s="6">
        <v>78838105500</v>
      </c>
      <c r="H38" s="6"/>
      <c r="I38" s="6">
        <v>13750000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24750000</v>
      </c>
      <c r="R38" s="6"/>
      <c r="S38" s="6">
        <v>3667</v>
      </c>
      <c r="T38" s="6"/>
      <c r="U38" s="6">
        <v>79934110080</v>
      </c>
      <c r="V38" s="6"/>
      <c r="W38" s="6">
        <v>90218238412.5</v>
      </c>
      <c r="Y38" s="4">
        <v>5.33E-2</v>
      </c>
    </row>
    <row r="39" spans="1:25" ht="24.75" x14ac:dyDescent="0.45">
      <c r="A39" s="2" t="s">
        <v>45</v>
      </c>
      <c r="C39" s="6">
        <v>29081911</v>
      </c>
      <c r="D39" s="6"/>
      <c r="E39" s="6">
        <v>173002299984</v>
      </c>
      <c r="F39" s="6"/>
      <c r="G39" s="6">
        <v>143966190675.159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29081911</v>
      </c>
      <c r="R39" s="6"/>
      <c r="S39" s="6">
        <v>5530</v>
      </c>
      <c r="T39" s="6"/>
      <c r="U39" s="6">
        <v>173002299984</v>
      </c>
      <c r="V39" s="6"/>
      <c r="W39" s="6">
        <v>159866071171.41101</v>
      </c>
      <c r="Y39" s="4">
        <v>9.4399999999999998E-2</v>
      </c>
    </row>
    <row r="40" spans="1:25" ht="24.75" x14ac:dyDescent="0.45">
      <c r="A40" s="2" t="s">
        <v>46</v>
      </c>
      <c r="C40" s="6">
        <v>1877828</v>
      </c>
      <c r="D40" s="6"/>
      <c r="E40" s="6">
        <v>8523076019</v>
      </c>
      <c r="F40" s="6"/>
      <c r="G40" s="6">
        <v>9426607363.1700001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1877828</v>
      </c>
      <c r="R40" s="6"/>
      <c r="S40" s="6">
        <v>5660</v>
      </c>
      <c r="T40" s="6"/>
      <c r="U40" s="6">
        <v>8523076019</v>
      </c>
      <c r="V40" s="6"/>
      <c r="W40" s="6">
        <v>10565266866.444</v>
      </c>
      <c r="Y40" s="4">
        <v>6.1999999999999998E-3</v>
      </c>
    </row>
    <row r="41" spans="1:25" ht="24.75" x14ac:dyDescent="0.45">
      <c r="A41" s="2" t="s">
        <v>47</v>
      </c>
      <c r="C41" s="6">
        <v>1500000</v>
      </c>
      <c r="D41" s="6"/>
      <c r="E41" s="6">
        <v>26826095158</v>
      </c>
      <c r="F41" s="6"/>
      <c r="G41" s="6">
        <v>21068889750</v>
      </c>
      <c r="H41" s="6"/>
      <c r="I41" s="6">
        <v>750000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2250000</v>
      </c>
      <c r="R41" s="6"/>
      <c r="S41" s="6">
        <v>9393</v>
      </c>
      <c r="T41" s="6"/>
      <c r="U41" s="6">
        <v>26826095158</v>
      </c>
      <c r="V41" s="6"/>
      <c r="W41" s="6">
        <v>21008501212.5</v>
      </c>
      <c r="Y41" s="4">
        <v>1.24E-2</v>
      </c>
    </row>
    <row r="42" spans="1:25" ht="24.75" x14ac:dyDescent="0.45">
      <c r="A42" s="2" t="s">
        <v>48</v>
      </c>
      <c r="C42" s="6">
        <v>45631190</v>
      </c>
      <c r="D42" s="6"/>
      <c r="E42" s="6">
        <v>119075241132</v>
      </c>
      <c r="F42" s="6"/>
      <c r="G42" s="6">
        <v>73437329075.170502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45631190</v>
      </c>
      <c r="R42" s="6"/>
      <c r="S42" s="6">
        <v>1741</v>
      </c>
      <c r="T42" s="6"/>
      <c r="U42" s="6">
        <v>119075241132</v>
      </c>
      <c r="V42" s="6"/>
      <c r="W42" s="6">
        <v>78971210574.349503</v>
      </c>
      <c r="Y42" s="4">
        <v>4.6600000000000003E-2</v>
      </c>
    </row>
    <row r="43" spans="1:25" ht="24.75" x14ac:dyDescent="0.45">
      <c r="A43" s="2" t="s">
        <v>49</v>
      </c>
      <c r="C43" s="6">
        <v>3140135</v>
      </c>
      <c r="D43" s="6"/>
      <c r="E43" s="6">
        <v>103433558531</v>
      </c>
      <c r="F43" s="6"/>
      <c r="G43" s="6">
        <v>114619687944.66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3140135</v>
      </c>
      <c r="R43" s="6"/>
      <c r="S43" s="6">
        <v>37740</v>
      </c>
      <c r="T43" s="6"/>
      <c r="U43" s="6">
        <v>103433558531</v>
      </c>
      <c r="V43" s="6"/>
      <c r="W43" s="6">
        <v>117803568165.345</v>
      </c>
      <c r="Y43" s="4">
        <v>6.9599999999999995E-2</v>
      </c>
    </row>
    <row r="44" spans="1:25" ht="24.75" x14ac:dyDescent="0.45">
      <c r="A44" s="2" t="s">
        <v>50</v>
      </c>
      <c r="C44" s="6">
        <v>1258310</v>
      </c>
      <c r="D44" s="6"/>
      <c r="E44" s="6">
        <v>19310295407</v>
      </c>
      <c r="F44" s="6"/>
      <c r="G44" s="6">
        <v>19888086582.450001</v>
      </c>
      <c r="H44" s="6"/>
      <c r="I44" s="6">
        <v>206636</v>
      </c>
      <c r="J44" s="6"/>
      <c r="K44" s="6">
        <v>3202019794</v>
      </c>
      <c r="L44" s="6"/>
      <c r="M44" s="6">
        <v>0</v>
      </c>
      <c r="N44" s="6"/>
      <c r="O44" s="6">
        <v>0</v>
      </c>
      <c r="P44" s="6"/>
      <c r="Q44" s="6">
        <v>1464946</v>
      </c>
      <c r="R44" s="6"/>
      <c r="S44" s="6">
        <v>17920</v>
      </c>
      <c r="T44" s="6"/>
      <c r="U44" s="6">
        <v>22512315201</v>
      </c>
      <c r="V44" s="6"/>
      <c r="W44" s="6">
        <v>26095633917.695999</v>
      </c>
      <c r="Y44" s="4">
        <v>1.54E-2</v>
      </c>
    </row>
    <row r="45" spans="1:25" ht="24.75" x14ac:dyDescent="0.45">
      <c r="A45" s="2" t="s">
        <v>51</v>
      </c>
      <c r="C45" s="6">
        <v>34636</v>
      </c>
      <c r="D45" s="6"/>
      <c r="E45" s="6">
        <v>632556270</v>
      </c>
      <c r="F45" s="6"/>
      <c r="G45" s="6">
        <v>713043556.21800005</v>
      </c>
      <c r="H45" s="6"/>
      <c r="I45" s="6">
        <v>0</v>
      </c>
      <c r="J45" s="6"/>
      <c r="K45" s="6">
        <v>0</v>
      </c>
      <c r="L45" s="6"/>
      <c r="M45" s="6">
        <v>-34636</v>
      </c>
      <c r="N45" s="6"/>
      <c r="O45" s="6">
        <v>741431820</v>
      </c>
      <c r="P45" s="6"/>
      <c r="Q45" s="6">
        <v>0</v>
      </c>
      <c r="R45" s="6"/>
      <c r="S45" s="6">
        <v>0</v>
      </c>
      <c r="T45" s="6"/>
      <c r="U45" s="6">
        <v>0</v>
      </c>
      <c r="V45" s="6"/>
      <c r="W45" s="6">
        <v>0</v>
      </c>
      <c r="Y45" s="4">
        <v>0</v>
      </c>
    </row>
    <row r="46" spans="1:25" ht="24.75" x14ac:dyDescent="0.45">
      <c r="A46" s="2" t="s">
        <v>52</v>
      </c>
      <c r="C46" s="6">
        <v>4712209</v>
      </c>
      <c r="D46" s="6"/>
      <c r="E46" s="6">
        <f>39234878764-25</f>
        <v>39234878739</v>
      </c>
      <c r="F46" s="6"/>
      <c r="G46" s="6">
        <f>22929018789.8228-38</f>
        <v>22929018751.8228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4712209</v>
      </c>
      <c r="R46" s="6"/>
      <c r="S46" s="6">
        <v>5180</v>
      </c>
      <c r="T46" s="6"/>
      <c r="U46" s="6">
        <v>39234878764</v>
      </c>
      <c r="V46" s="6"/>
      <c r="W46" s="6">
        <v>24264007626.410999</v>
      </c>
      <c r="Y46" s="4">
        <v>1.43E-2</v>
      </c>
    </row>
    <row r="47" spans="1:25" ht="24.75" x14ac:dyDescent="0.45">
      <c r="A47" s="2" t="s">
        <v>53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2055745</v>
      </c>
      <c r="J47" s="6"/>
      <c r="K47" s="6">
        <v>7953099140</v>
      </c>
      <c r="L47" s="6"/>
      <c r="M47" s="6">
        <v>0</v>
      </c>
      <c r="N47" s="6"/>
      <c r="O47" s="6">
        <v>0</v>
      </c>
      <c r="P47" s="6"/>
      <c r="Q47" s="6">
        <v>2055745</v>
      </c>
      <c r="R47" s="6"/>
      <c r="S47" s="6">
        <v>3871</v>
      </c>
      <c r="T47" s="6"/>
      <c r="U47" s="6">
        <v>7953099140</v>
      </c>
      <c r="V47" s="6"/>
      <c r="W47" s="6">
        <v>7910440051.0747499</v>
      </c>
      <c r="Y47" s="4">
        <v>4.7000000000000002E-3</v>
      </c>
    </row>
    <row r="48" spans="1:25" ht="24.75" x14ac:dyDescent="0.45">
      <c r="A48" s="2" t="s">
        <v>54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442239</v>
      </c>
      <c r="J48" s="6"/>
      <c r="K48" s="6">
        <v>8451482310</v>
      </c>
      <c r="L48" s="6"/>
      <c r="M48" s="6">
        <v>0</v>
      </c>
      <c r="N48" s="6"/>
      <c r="O48" s="6">
        <v>0</v>
      </c>
      <c r="P48" s="6"/>
      <c r="Q48" s="6">
        <v>442239</v>
      </c>
      <c r="R48" s="6"/>
      <c r="S48" s="6">
        <v>18880</v>
      </c>
      <c r="T48" s="6"/>
      <c r="U48" s="6">
        <v>8451482311</v>
      </c>
      <c r="V48" s="6"/>
      <c r="W48" s="6">
        <v>8299792959.6960001</v>
      </c>
      <c r="Y48" s="4">
        <v>4.8999999999999998E-3</v>
      </c>
    </row>
    <row r="49" spans="1:25" ht="24.75" x14ac:dyDescent="0.45">
      <c r="A49" s="2" t="s">
        <v>55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63212</v>
      </c>
      <c r="J49" s="6"/>
      <c r="K49" s="6">
        <v>6088293747</v>
      </c>
      <c r="L49" s="6"/>
      <c r="M49" s="6">
        <v>0</v>
      </c>
      <c r="N49" s="6"/>
      <c r="O49" s="6">
        <v>0</v>
      </c>
      <c r="P49" s="6"/>
      <c r="Q49" s="6">
        <v>63212</v>
      </c>
      <c r="R49" s="6"/>
      <c r="S49" s="6">
        <v>96190</v>
      </c>
      <c r="T49" s="6"/>
      <c r="U49" s="6">
        <v>6088293747</v>
      </c>
      <c r="V49" s="6"/>
      <c r="W49" s="6">
        <v>6044184124.434</v>
      </c>
      <c r="Y49" s="4">
        <v>3.5999999999999999E-3</v>
      </c>
    </row>
    <row r="50" spans="1:25" ht="24.75" x14ac:dyDescent="0.45">
      <c r="A50" s="2" t="s">
        <v>56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120000</v>
      </c>
      <c r="J50" s="6"/>
      <c r="K50" s="6">
        <v>654606897</v>
      </c>
      <c r="L50" s="6"/>
      <c r="M50" s="6">
        <v>0</v>
      </c>
      <c r="N50" s="6"/>
      <c r="O50" s="6">
        <v>0</v>
      </c>
      <c r="P50" s="6"/>
      <c r="Q50" s="6">
        <v>120000</v>
      </c>
      <c r="R50" s="6"/>
      <c r="S50" s="6">
        <v>5540</v>
      </c>
      <c r="T50" s="6"/>
      <c r="U50" s="6">
        <v>654606897</v>
      </c>
      <c r="V50" s="6"/>
      <c r="W50" s="6">
        <v>660844440</v>
      </c>
      <c r="Y50" s="4">
        <v>4.0000000000000002E-4</v>
      </c>
    </row>
    <row r="51" spans="1:25" ht="24.75" x14ac:dyDescent="0.45">
      <c r="A51" s="2" t="s">
        <v>57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33263</v>
      </c>
      <c r="J51" s="6"/>
      <c r="K51" s="6">
        <v>2027904080</v>
      </c>
      <c r="L51" s="6"/>
      <c r="M51" s="6">
        <v>0</v>
      </c>
      <c r="N51" s="6"/>
      <c r="O51" s="6">
        <v>0</v>
      </c>
      <c r="P51" s="6"/>
      <c r="Q51" s="6">
        <v>33263</v>
      </c>
      <c r="R51" s="6"/>
      <c r="S51" s="6">
        <v>64950</v>
      </c>
      <c r="T51" s="6"/>
      <c r="U51" s="6">
        <v>2027904080</v>
      </c>
      <c r="V51" s="6"/>
      <c r="W51" s="6">
        <v>2147577280.4924998</v>
      </c>
      <c r="Y51" s="4">
        <v>1.2999999999999999E-3</v>
      </c>
    </row>
    <row r="52" spans="1:25" ht="24.75" x14ac:dyDescent="0.45">
      <c r="A52" s="2" t="s">
        <v>58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6103764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6103764</v>
      </c>
      <c r="R52" s="6"/>
      <c r="S52" s="6">
        <v>1185</v>
      </c>
      <c r="T52" s="6"/>
      <c r="U52" s="6">
        <f>10443540204-26</f>
        <v>10443540178</v>
      </c>
      <c r="V52" s="6"/>
      <c r="W52" s="6">
        <f>7189924225.977-41</f>
        <v>7189924184.9770002</v>
      </c>
      <c r="Y52" s="4">
        <v>4.1999999999999997E-3</v>
      </c>
    </row>
    <row r="53" spans="1:25" ht="25.5" thickBot="1" x14ac:dyDescent="0.5">
      <c r="C53" s="7">
        <f>SUM(C9:C52)</f>
        <v>226620170</v>
      </c>
      <c r="D53" s="6"/>
      <c r="E53" s="7">
        <f>SUM(E9:E52)</f>
        <v>1609253732454</v>
      </c>
      <c r="F53" s="6"/>
      <c r="G53" s="7">
        <f>SUM(G9:G52)</f>
        <v>1478752849282.6155</v>
      </c>
      <c r="H53" s="6"/>
      <c r="I53" s="7">
        <f>SUM(I9:I52)</f>
        <v>28166251</v>
      </c>
      <c r="J53" s="6"/>
      <c r="K53" s="7">
        <f>SUM(K9:K52)</f>
        <v>38005646630</v>
      </c>
      <c r="L53" s="6"/>
      <c r="M53" s="7">
        <f>SUM(M9:M52)</f>
        <v>-2861709</v>
      </c>
      <c r="N53" s="6"/>
      <c r="O53" s="7">
        <f>SUM(O9:O52)</f>
        <v>37267621834</v>
      </c>
      <c r="P53" s="6"/>
      <c r="Q53" s="7">
        <f>SUM(Q9:Q52)</f>
        <v>251924710</v>
      </c>
      <c r="R53" s="6"/>
      <c r="S53" s="7">
        <f>SUM(S9:S52)</f>
        <v>756357</v>
      </c>
      <c r="T53" s="6"/>
      <c r="U53" s="7">
        <f>SUM(U9:U52)</f>
        <v>1612082560348</v>
      </c>
      <c r="V53" s="6"/>
      <c r="W53" s="7">
        <f>SUM(W9:W52)</f>
        <v>1609055199800.2407</v>
      </c>
      <c r="Y53" s="8">
        <f>SUM(Y9:Y52)</f>
        <v>0.95019999999999993</v>
      </c>
    </row>
    <row r="54" spans="1:25" ht="19.5" thickTop="1" x14ac:dyDescent="0.45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5" x14ac:dyDescent="0.45">
      <c r="G55" s="3"/>
      <c r="U55" s="3"/>
      <c r="W55" s="3"/>
    </row>
    <row r="56" spans="1:25" x14ac:dyDescent="0.45">
      <c r="G56" s="3"/>
      <c r="U56" s="3"/>
      <c r="W56" s="3"/>
    </row>
    <row r="57" spans="1:25" x14ac:dyDescent="0.45">
      <c r="G57" s="3"/>
      <c r="U57" s="3"/>
      <c r="W57" s="3"/>
    </row>
    <row r="58" spans="1:25" x14ac:dyDescent="0.45">
      <c r="G58" s="3"/>
      <c r="W58" s="3"/>
    </row>
    <row r="60" spans="1:25" x14ac:dyDescent="0.45">
      <c r="U60" s="3"/>
      <c r="W60" s="3"/>
    </row>
    <row r="61" spans="1:25" x14ac:dyDescent="0.45">
      <c r="W61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30" zoomScaleNormal="100" zoomScaleSheetLayoutView="130" workbookViewId="0">
      <selection activeCell="A13" sqref="A13"/>
    </sheetView>
  </sheetViews>
  <sheetFormatPr defaultRowHeight="18.75" x14ac:dyDescent="0.45"/>
  <cols>
    <col min="1" max="1" width="34.140625" style="2" bestFit="1" customWidth="1"/>
    <col min="2" max="2" width="1" style="2" customWidth="1"/>
    <col min="3" max="3" width="12.14062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45">
      <c r="A2" s="1" t="s">
        <v>0</v>
      </c>
      <c r="B2" s="1"/>
      <c r="C2" s="1"/>
      <c r="D2" s="1"/>
      <c r="E2" s="1"/>
    </row>
    <row r="3" spans="1:5" ht="30" x14ac:dyDescent="0.45">
      <c r="A3" s="1" t="s">
        <v>91</v>
      </c>
      <c r="B3" s="1"/>
      <c r="C3" s="1"/>
      <c r="D3" s="1"/>
      <c r="E3" s="1"/>
    </row>
    <row r="4" spans="1:5" ht="30" x14ac:dyDescent="0.45">
      <c r="A4" s="1" t="s">
        <v>2</v>
      </c>
      <c r="B4" s="1"/>
      <c r="C4" s="1"/>
      <c r="D4" s="1"/>
      <c r="E4" s="1"/>
    </row>
    <row r="6" spans="1:5" ht="30" x14ac:dyDescent="0.45">
      <c r="A6" s="9" t="s">
        <v>200</v>
      </c>
      <c r="C6" s="10" t="s">
        <v>93</v>
      </c>
      <c r="E6" s="10" t="s">
        <v>6</v>
      </c>
    </row>
    <row r="7" spans="1:5" ht="30" x14ac:dyDescent="0.45">
      <c r="A7" s="10" t="s">
        <v>200</v>
      </c>
      <c r="C7" s="10" t="s">
        <v>67</v>
      </c>
      <c r="E7" s="10" t="s">
        <v>67</v>
      </c>
    </row>
    <row r="8" spans="1:5" ht="22.5" x14ac:dyDescent="0.45">
      <c r="A8" s="2" t="s">
        <v>200</v>
      </c>
      <c r="C8" s="17">
        <v>0</v>
      </c>
      <c r="D8" s="17"/>
      <c r="E8" s="17">
        <v>1195469225</v>
      </c>
    </row>
    <row r="9" spans="1:5" ht="22.5" x14ac:dyDescent="0.45">
      <c r="A9" s="2" t="s">
        <v>201</v>
      </c>
      <c r="C9" s="17">
        <v>0</v>
      </c>
      <c r="D9" s="17"/>
      <c r="E9" s="17">
        <v>19240</v>
      </c>
    </row>
    <row r="10" spans="1:5" ht="22.5" x14ac:dyDescent="0.45">
      <c r="A10" s="2" t="s">
        <v>202</v>
      </c>
      <c r="C10" s="17">
        <v>3735025</v>
      </c>
      <c r="D10" s="17"/>
      <c r="E10" s="17">
        <v>301822446</v>
      </c>
    </row>
    <row r="11" spans="1:5" ht="23.25" thickBot="1" x14ac:dyDescent="0.5">
      <c r="A11" s="2" t="s">
        <v>100</v>
      </c>
      <c r="C11" s="19">
        <f>SUM(C8:C10)</f>
        <v>3735025</v>
      </c>
      <c r="D11" s="17"/>
      <c r="E11" s="19">
        <f>SUM(E8:E10)</f>
        <v>1497310911</v>
      </c>
    </row>
    <row r="12" spans="1:5" ht="19.5" thickTop="1" x14ac:dyDescent="0.45"/>
  </sheetData>
  <mergeCells count="8">
    <mergeCell ref="A3:E3"/>
    <mergeCell ref="A4:E4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145" zoomScaleNormal="100" zoomScaleSheetLayoutView="145" workbookViewId="0">
      <selection activeCell="E12" sqref="E12"/>
    </sheetView>
  </sheetViews>
  <sheetFormatPr defaultRowHeight="18.75" x14ac:dyDescent="0.45"/>
  <cols>
    <col min="1" max="1" width="24.28515625" style="2" bestFit="1" customWidth="1"/>
    <col min="2" max="2" width="1" style="2" customWidth="1"/>
    <col min="3" max="3" width="18.710937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27.7109375" style="2" customWidth="1"/>
    <col min="8" max="8" width="1" style="2" customWidth="1"/>
    <col min="9" max="9" width="9.140625" style="2" customWidth="1"/>
    <col min="10" max="16384" width="9.140625" style="2"/>
  </cols>
  <sheetData>
    <row r="2" spans="1:7" ht="30" x14ac:dyDescent="0.45">
      <c r="A2" s="1" t="s">
        <v>0</v>
      </c>
      <c r="B2" s="1"/>
      <c r="C2" s="1"/>
      <c r="D2" s="1"/>
      <c r="E2" s="1"/>
      <c r="F2" s="1"/>
      <c r="G2" s="1"/>
    </row>
    <row r="3" spans="1:7" ht="30" x14ac:dyDescent="0.45">
      <c r="A3" s="1" t="s">
        <v>91</v>
      </c>
      <c r="B3" s="1"/>
      <c r="C3" s="1"/>
      <c r="D3" s="1"/>
      <c r="E3" s="1"/>
      <c r="F3" s="1"/>
      <c r="G3" s="1"/>
    </row>
    <row r="4" spans="1:7" ht="30" x14ac:dyDescent="0.45">
      <c r="A4" s="1" t="s">
        <v>2</v>
      </c>
      <c r="B4" s="1"/>
      <c r="C4" s="1"/>
      <c r="D4" s="1"/>
      <c r="E4" s="1"/>
      <c r="F4" s="1"/>
      <c r="G4" s="1"/>
    </row>
    <row r="6" spans="1:7" ht="51" customHeight="1" x14ac:dyDescent="0.45">
      <c r="A6" s="10" t="s">
        <v>95</v>
      </c>
      <c r="C6" s="10" t="s">
        <v>67</v>
      </c>
      <c r="E6" s="10" t="s">
        <v>194</v>
      </c>
      <c r="G6" s="29" t="s">
        <v>13</v>
      </c>
    </row>
    <row r="7" spans="1:7" x14ac:dyDescent="0.45">
      <c r="A7" s="2" t="s">
        <v>203</v>
      </c>
      <c r="C7" s="3">
        <v>132167238178</v>
      </c>
      <c r="E7" s="4">
        <v>0.99109999999999998</v>
      </c>
      <c r="G7" s="4">
        <v>7.8100000000000003E-2</v>
      </c>
    </row>
    <row r="8" spans="1:7" x14ac:dyDescent="0.45">
      <c r="A8" s="2" t="s">
        <v>204</v>
      </c>
      <c r="C8" s="3">
        <v>194242917</v>
      </c>
      <c r="E8" s="4">
        <v>1.5E-3</v>
      </c>
      <c r="G8" s="4">
        <v>1E-4</v>
      </c>
    </row>
    <row r="9" spans="1:7" x14ac:dyDescent="0.45">
      <c r="A9" s="2" t="s">
        <v>205</v>
      </c>
      <c r="C9" s="3">
        <v>16806348</v>
      </c>
      <c r="E9" s="4">
        <v>1E-4</v>
      </c>
      <c r="G9" s="4">
        <v>0</v>
      </c>
    </row>
  </sheetData>
  <mergeCells count="7">
    <mergeCell ref="A6"/>
    <mergeCell ref="C6"/>
    <mergeCell ref="E6"/>
    <mergeCell ref="G6"/>
    <mergeCell ref="A4:G4"/>
    <mergeCell ref="A3:G3"/>
    <mergeCell ref="A2:G2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view="pageBreakPreview" zoomScaleNormal="85" zoomScaleSheetLayoutView="100" workbookViewId="0">
      <selection activeCell="G26" sqref="G26:G27"/>
    </sheetView>
  </sheetViews>
  <sheetFormatPr defaultRowHeight="18.75" x14ac:dyDescent="0.45"/>
  <cols>
    <col min="1" max="1" width="21.4257812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9.5703125" style="2" bestFit="1" customWidth="1"/>
    <col min="12" max="12" width="1" style="2" customWidth="1"/>
    <col min="13" max="13" width="21.140625" style="2" bestFit="1" customWidth="1"/>
    <col min="14" max="14" width="1" style="2" customWidth="1"/>
    <col min="15" max="15" width="21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26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4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45">
      <c r="A6" s="9" t="s">
        <v>62</v>
      </c>
      <c r="C6" s="10" t="s">
        <v>63</v>
      </c>
      <c r="D6" s="10" t="s">
        <v>63</v>
      </c>
      <c r="E6" s="10" t="s">
        <v>63</v>
      </c>
      <c r="F6" s="10" t="s">
        <v>63</v>
      </c>
      <c r="G6" s="10" t="s">
        <v>63</v>
      </c>
      <c r="H6" s="10" t="s">
        <v>63</v>
      </c>
      <c r="I6" s="10" t="s">
        <v>63</v>
      </c>
      <c r="K6" s="10" t="s">
        <v>4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30" x14ac:dyDescent="0.45">
      <c r="A7" s="10" t="s">
        <v>62</v>
      </c>
      <c r="C7" s="10" t="s">
        <v>64</v>
      </c>
      <c r="E7" s="10" t="s">
        <v>65</v>
      </c>
      <c r="G7" s="10" t="s">
        <v>66</v>
      </c>
      <c r="I7" s="10" t="s">
        <v>59</v>
      </c>
      <c r="K7" s="10" t="s">
        <v>67</v>
      </c>
      <c r="M7" s="10" t="s">
        <v>68</v>
      </c>
      <c r="O7" s="10" t="s">
        <v>69</v>
      </c>
      <c r="Q7" s="10" t="s">
        <v>67</v>
      </c>
      <c r="S7" s="10" t="s">
        <v>61</v>
      </c>
    </row>
    <row r="8" spans="1:19" ht="24.75" x14ac:dyDescent="0.45">
      <c r="A8" s="2" t="s">
        <v>70</v>
      </c>
      <c r="C8" s="15">
        <v>279927370</v>
      </c>
      <c r="E8" s="2" t="s">
        <v>71</v>
      </c>
      <c r="G8" s="13" t="s">
        <v>72</v>
      </c>
      <c r="I8" s="6">
        <v>18</v>
      </c>
      <c r="J8" s="6"/>
      <c r="K8" s="6">
        <v>53977136572</v>
      </c>
      <c r="L8" s="6"/>
      <c r="M8" s="6">
        <v>45634653123</v>
      </c>
      <c r="N8" s="6"/>
      <c r="O8" s="6">
        <v>96560760599</v>
      </c>
      <c r="P8" s="6"/>
      <c r="Q8" s="6">
        <v>3051029096</v>
      </c>
      <c r="S8" s="4">
        <v>1.8E-3</v>
      </c>
    </row>
    <row r="9" spans="1:19" ht="24.75" x14ac:dyDescent="0.45">
      <c r="A9" s="2" t="s">
        <v>73</v>
      </c>
      <c r="C9" s="14" t="s">
        <v>74</v>
      </c>
      <c r="E9" s="2" t="s">
        <v>71</v>
      </c>
      <c r="G9" s="13" t="s">
        <v>75</v>
      </c>
      <c r="I9" s="6">
        <v>18</v>
      </c>
      <c r="J9" s="6"/>
      <c r="K9" s="6">
        <v>17304854106</v>
      </c>
      <c r="L9" s="6"/>
      <c r="M9" s="6">
        <v>60006637970</v>
      </c>
      <c r="N9" s="6"/>
      <c r="O9" s="6">
        <v>76295329411</v>
      </c>
      <c r="P9" s="6"/>
      <c r="Q9" s="6">
        <v>1016162665</v>
      </c>
      <c r="S9" s="4">
        <v>5.9999999999999995E-4</v>
      </c>
    </row>
    <row r="10" spans="1:19" ht="24.75" x14ac:dyDescent="0.45">
      <c r="A10" s="2" t="s">
        <v>76</v>
      </c>
      <c r="C10" s="14" t="s">
        <v>77</v>
      </c>
      <c r="E10" s="2" t="s">
        <v>71</v>
      </c>
      <c r="G10" s="13" t="s">
        <v>78</v>
      </c>
      <c r="I10" s="6">
        <v>18</v>
      </c>
      <c r="J10" s="6"/>
      <c r="K10" s="6">
        <v>502124649</v>
      </c>
      <c r="L10" s="6"/>
      <c r="M10" s="6">
        <v>3301551</v>
      </c>
      <c r="N10" s="6"/>
      <c r="O10" s="6">
        <v>0</v>
      </c>
      <c r="P10" s="6"/>
      <c r="Q10" s="6">
        <v>505426200</v>
      </c>
      <c r="S10" s="4">
        <v>2.9999999999999997E-4</v>
      </c>
    </row>
    <row r="11" spans="1:19" ht="24.75" x14ac:dyDescent="0.45">
      <c r="A11" s="2" t="s">
        <v>79</v>
      </c>
      <c r="C11" s="14" t="s">
        <v>80</v>
      </c>
      <c r="E11" s="2" t="s">
        <v>71</v>
      </c>
      <c r="G11" s="13" t="s">
        <v>81</v>
      </c>
      <c r="I11" s="6">
        <v>18</v>
      </c>
      <c r="J11" s="6"/>
      <c r="K11" s="6">
        <v>4375571</v>
      </c>
      <c r="L11" s="6"/>
      <c r="M11" s="6">
        <v>28584</v>
      </c>
      <c r="N11" s="6"/>
      <c r="O11" s="6">
        <v>0</v>
      </c>
      <c r="P11" s="6"/>
      <c r="Q11" s="6">
        <v>4404155</v>
      </c>
      <c r="S11" s="4">
        <v>0</v>
      </c>
    </row>
    <row r="12" spans="1:19" ht="24.75" x14ac:dyDescent="0.45">
      <c r="A12" s="2" t="s">
        <v>82</v>
      </c>
      <c r="C12" s="14" t="s">
        <v>83</v>
      </c>
      <c r="E12" s="2" t="s">
        <v>71</v>
      </c>
      <c r="G12" s="13" t="s">
        <v>81</v>
      </c>
      <c r="I12" s="6">
        <v>18</v>
      </c>
      <c r="J12" s="6"/>
      <c r="K12" s="6">
        <v>8916864</v>
      </c>
      <c r="L12" s="6"/>
      <c r="M12" s="6">
        <v>24681458452</v>
      </c>
      <c r="N12" s="6"/>
      <c r="O12" s="6">
        <v>19700500000</v>
      </c>
      <c r="P12" s="6"/>
      <c r="Q12" s="6">
        <v>4989875316</v>
      </c>
      <c r="S12" s="4">
        <v>2.8999999999999998E-3</v>
      </c>
    </row>
    <row r="13" spans="1:19" ht="24.75" x14ac:dyDescent="0.45">
      <c r="A13" s="2" t="s">
        <v>73</v>
      </c>
      <c r="C13" s="14" t="s">
        <v>84</v>
      </c>
      <c r="E13" s="2" t="s">
        <v>71</v>
      </c>
      <c r="G13" s="13" t="s">
        <v>85</v>
      </c>
      <c r="I13" s="6">
        <v>18</v>
      </c>
      <c r="J13" s="6"/>
      <c r="K13" s="6">
        <v>678</v>
      </c>
      <c r="L13" s="6"/>
      <c r="M13" s="6">
        <v>0</v>
      </c>
      <c r="N13" s="6"/>
      <c r="O13" s="6">
        <v>0</v>
      </c>
      <c r="P13" s="6"/>
      <c r="Q13" s="6">
        <v>678</v>
      </c>
      <c r="S13" s="4">
        <v>0</v>
      </c>
    </row>
    <row r="14" spans="1:19" ht="24.75" x14ac:dyDescent="0.45">
      <c r="A14" s="2" t="s">
        <v>86</v>
      </c>
      <c r="C14" s="15">
        <v>279914422</v>
      </c>
      <c r="E14" s="2" t="s">
        <v>87</v>
      </c>
      <c r="G14" s="13" t="s">
        <v>88</v>
      </c>
      <c r="I14" s="6">
        <v>18</v>
      </c>
      <c r="J14" s="6"/>
      <c r="K14" s="6">
        <v>4396211591</v>
      </c>
      <c r="L14" s="6"/>
      <c r="M14" s="6">
        <v>17429698630</v>
      </c>
      <c r="N14" s="6"/>
      <c r="O14" s="6">
        <v>18000000000</v>
      </c>
      <c r="P14" s="6"/>
      <c r="Q14" s="6">
        <v>3825910221</v>
      </c>
      <c r="S14" s="4">
        <v>2.3E-3</v>
      </c>
    </row>
    <row r="15" spans="1:19" ht="24.75" x14ac:dyDescent="0.45">
      <c r="A15" s="2" t="s">
        <v>73</v>
      </c>
      <c r="C15" s="14" t="s">
        <v>89</v>
      </c>
      <c r="E15" s="2" t="s">
        <v>87</v>
      </c>
      <c r="G15" s="13" t="s">
        <v>90</v>
      </c>
      <c r="I15" s="6">
        <v>18</v>
      </c>
      <c r="J15" s="6"/>
      <c r="K15" s="6">
        <v>50000000</v>
      </c>
      <c r="L15" s="6"/>
      <c r="M15" s="6">
        <v>0</v>
      </c>
      <c r="N15" s="6"/>
      <c r="O15" s="6">
        <v>0</v>
      </c>
      <c r="P15" s="6"/>
      <c r="Q15" s="6">
        <v>50000000</v>
      </c>
      <c r="S15" s="4">
        <v>0</v>
      </c>
    </row>
    <row r="16" spans="1:19" ht="25.5" thickBot="1" x14ac:dyDescent="0.5">
      <c r="C16" s="14"/>
      <c r="I16" s="6"/>
      <c r="J16" s="6"/>
      <c r="K16" s="7">
        <f>SUM(K8:K15)</f>
        <v>76243620031</v>
      </c>
      <c r="L16" s="6"/>
      <c r="M16" s="7">
        <f>SUM(M8:M15)</f>
        <v>147755778310</v>
      </c>
      <c r="N16" s="6"/>
      <c r="O16" s="7">
        <f>SUM(O8:O15)</f>
        <v>210556590010</v>
      </c>
      <c r="P16" s="6"/>
      <c r="Q16" s="7">
        <f>SUM(Q8:Q15)</f>
        <v>13442808331</v>
      </c>
      <c r="S16" s="8">
        <f>SUM(S8:S15)</f>
        <v>7.899999999999999E-3</v>
      </c>
    </row>
    <row r="17" spans="9:17" ht="25.5" thickTop="1" x14ac:dyDescent="0.45">
      <c r="I17" s="6"/>
      <c r="J17" s="6"/>
      <c r="K17" s="6"/>
      <c r="L17" s="6"/>
      <c r="M17" s="6"/>
      <c r="N17" s="6"/>
      <c r="O17" s="6"/>
      <c r="P17" s="6"/>
      <c r="Q17" s="6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9"/>
  <sheetViews>
    <sheetView rightToLeft="1" view="pageBreakPreview" zoomScale="70" zoomScaleNormal="100" zoomScaleSheetLayoutView="70" workbookViewId="0">
      <selection activeCell="I26" sqref="I26"/>
    </sheetView>
  </sheetViews>
  <sheetFormatPr defaultRowHeight="18.75" x14ac:dyDescent="0.45"/>
  <cols>
    <col min="1" max="1" width="2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1.5703125" style="2" bestFit="1" customWidth="1"/>
    <col min="6" max="6" width="1" style="2" customWidth="1"/>
    <col min="7" max="7" width="14.5703125" style="2" bestFit="1" customWidth="1"/>
    <col min="8" max="8" width="1" style="2" customWidth="1"/>
    <col min="9" max="9" width="15.85546875" style="2" bestFit="1" customWidth="1"/>
    <col min="10" max="10" width="1" style="2" customWidth="1"/>
    <col min="11" max="11" width="16.140625" style="2" bestFit="1" customWidth="1"/>
    <col min="12" max="12" width="1" style="2" customWidth="1"/>
    <col min="13" max="13" width="16.42578125" style="2" bestFit="1" customWidth="1"/>
    <col min="14" max="14" width="1" style="2" customWidth="1"/>
    <col min="15" max="15" width="15.85546875" style="2" bestFit="1" customWidth="1"/>
    <col min="16" max="16" width="1" style="2" customWidth="1"/>
    <col min="17" max="17" width="16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10" t="s">
        <v>92</v>
      </c>
      <c r="B6" s="10" t="s">
        <v>92</v>
      </c>
      <c r="C6" s="10" t="s">
        <v>92</v>
      </c>
      <c r="D6" s="10" t="s">
        <v>92</v>
      </c>
      <c r="E6" s="10" t="s">
        <v>92</v>
      </c>
      <c r="G6" s="10" t="s">
        <v>93</v>
      </c>
      <c r="H6" s="10" t="s">
        <v>93</v>
      </c>
      <c r="I6" s="10" t="s">
        <v>93</v>
      </c>
      <c r="J6" s="10" t="s">
        <v>93</v>
      </c>
      <c r="K6" s="10" t="s">
        <v>93</v>
      </c>
      <c r="M6" s="10" t="s">
        <v>94</v>
      </c>
      <c r="N6" s="10" t="s">
        <v>94</v>
      </c>
      <c r="O6" s="10" t="s">
        <v>94</v>
      </c>
      <c r="P6" s="10" t="s">
        <v>94</v>
      </c>
      <c r="Q6" s="10" t="s">
        <v>94</v>
      </c>
    </row>
    <row r="7" spans="1:17" ht="30" x14ac:dyDescent="0.45">
      <c r="A7" s="10" t="s">
        <v>95</v>
      </c>
      <c r="C7" s="10" t="s">
        <v>96</v>
      </c>
      <c r="E7" s="10" t="s">
        <v>59</v>
      </c>
      <c r="G7" s="10" t="s">
        <v>97</v>
      </c>
      <c r="H7" s="18"/>
      <c r="I7" s="10" t="s">
        <v>98</v>
      </c>
      <c r="K7" s="10" t="s">
        <v>99</v>
      </c>
      <c r="M7" s="10" t="s">
        <v>97</v>
      </c>
      <c r="O7" s="10" t="s">
        <v>98</v>
      </c>
      <c r="Q7" s="10" t="s">
        <v>99</v>
      </c>
    </row>
    <row r="8" spans="1:17" ht="22.5" x14ac:dyDescent="0.45">
      <c r="A8" s="2" t="s">
        <v>60</v>
      </c>
      <c r="C8" s="17">
        <v>0</v>
      </c>
      <c r="E8" s="17">
        <v>18</v>
      </c>
      <c r="G8" s="17">
        <v>620725603</v>
      </c>
      <c r="H8" s="17"/>
      <c r="I8" s="17" t="s">
        <v>100</v>
      </c>
      <c r="J8" s="17"/>
      <c r="K8" s="17">
        <v>620725603</v>
      </c>
      <c r="L8" s="17"/>
      <c r="M8" s="17">
        <v>1360097056</v>
      </c>
      <c r="N8" s="17"/>
      <c r="O8" s="17" t="s">
        <v>100</v>
      </c>
      <c r="P8" s="17"/>
      <c r="Q8" s="17">
        <v>1360097056</v>
      </c>
    </row>
    <row r="9" spans="1:17" ht="22.5" x14ac:dyDescent="0.45">
      <c r="A9" s="2" t="s">
        <v>70</v>
      </c>
      <c r="C9" s="17">
        <v>30</v>
      </c>
      <c r="E9" s="17">
        <v>0</v>
      </c>
      <c r="G9" s="17">
        <v>5751577</v>
      </c>
      <c r="H9" s="17"/>
      <c r="I9" s="17">
        <v>0</v>
      </c>
      <c r="J9" s="17"/>
      <c r="K9" s="17">
        <v>5751577</v>
      </c>
      <c r="L9" s="17"/>
      <c r="M9" s="17">
        <v>817772318</v>
      </c>
      <c r="N9" s="17"/>
      <c r="O9" s="17">
        <v>0</v>
      </c>
      <c r="P9" s="17"/>
      <c r="Q9" s="17">
        <v>817772318</v>
      </c>
    </row>
    <row r="10" spans="1:17" ht="22.5" x14ac:dyDescent="0.45">
      <c r="A10" s="2" t="s">
        <v>73</v>
      </c>
      <c r="C10" s="17">
        <v>30</v>
      </c>
      <c r="E10" s="17">
        <v>10</v>
      </c>
      <c r="G10" s="17">
        <v>2198303</v>
      </c>
      <c r="H10" s="17"/>
      <c r="I10" s="17">
        <v>0</v>
      </c>
      <c r="J10" s="17"/>
      <c r="K10" s="17">
        <v>2198303</v>
      </c>
      <c r="L10" s="17"/>
      <c r="M10" s="17">
        <v>112968061</v>
      </c>
      <c r="N10" s="17"/>
      <c r="O10" s="17">
        <v>0</v>
      </c>
      <c r="P10" s="17"/>
      <c r="Q10" s="17">
        <v>112968061</v>
      </c>
    </row>
    <row r="11" spans="1:17" ht="22.5" x14ac:dyDescent="0.45">
      <c r="A11" s="2" t="s">
        <v>76</v>
      </c>
      <c r="C11" s="17">
        <v>28</v>
      </c>
      <c r="E11" s="17">
        <v>10</v>
      </c>
      <c r="G11" s="17">
        <v>3303363</v>
      </c>
      <c r="H11" s="17"/>
      <c r="I11" s="17">
        <v>14</v>
      </c>
      <c r="J11" s="17"/>
      <c r="K11" s="17">
        <v>3303349</v>
      </c>
      <c r="L11" s="17"/>
      <c r="M11" s="17">
        <v>74160527</v>
      </c>
      <c r="N11" s="17"/>
      <c r="O11" s="17">
        <v>3156</v>
      </c>
      <c r="P11" s="17"/>
      <c r="Q11" s="17">
        <v>74157371</v>
      </c>
    </row>
    <row r="12" spans="1:17" ht="22.5" x14ac:dyDescent="0.45">
      <c r="A12" s="2" t="s">
        <v>79</v>
      </c>
      <c r="C12" s="17">
        <v>23</v>
      </c>
      <c r="E12" s="17">
        <v>10</v>
      </c>
      <c r="G12" s="17">
        <v>28647</v>
      </c>
      <c r="H12" s="17"/>
      <c r="I12" s="17">
        <v>0</v>
      </c>
      <c r="J12" s="17"/>
      <c r="K12" s="17">
        <v>28647</v>
      </c>
      <c r="L12" s="17"/>
      <c r="M12" s="17">
        <v>350873</v>
      </c>
      <c r="N12" s="17"/>
      <c r="O12" s="17">
        <v>60</v>
      </c>
      <c r="P12" s="17"/>
      <c r="Q12" s="17">
        <v>350813</v>
      </c>
    </row>
    <row r="13" spans="1:17" ht="22.5" x14ac:dyDescent="0.45">
      <c r="A13" s="2" t="s">
        <v>82</v>
      </c>
      <c r="C13" s="17">
        <v>26</v>
      </c>
      <c r="E13" s="17">
        <v>10</v>
      </c>
      <c r="G13" s="17">
        <v>5524458</v>
      </c>
      <c r="H13" s="17"/>
      <c r="I13" s="17">
        <v>38561</v>
      </c>
      <c r="J13" s="17"/>
      <c r="K13" s="17">
        <v>5485897</v>
      </c>
      <c r="L13" s="17"/>
      <c r="M13" s="17">
        <v>105058735</v>
      </c>
      <c r="N13" s="17"/>
      <c r="O13" s="17">
        <v>38647</v>
      </c>
      <c r="P13" s="17"/>
      <c r="Q13" s="17">
        <v>105020088</v>
      </c>
    </row>
    <row r="14" spans="1:17" ht="19.5" thickBot="1" x14ac:dyDescent="0.5">
      <c r="G14" s="16">
        <f>SUM(G8:G13)</f>
        <v>637531951</v>
      </c>
      <c r="I14" s="16">
        <f>SUM(I9:I13)</f>
        <v>38575</v>
      </c>
      <c r="K14" s="16">
        <f>SUM(K8:K13)</f>
        <v>637493376</v>
      </c>
      <c r="M14" s="16">
        <f>SUM(M8:M13)</f>
        <v>2470407570</v>
      </c>
      <c r="O14" s="16">
        <f>SUM(O9:O13)</f>
        <v>41863</v>
      </c>
      <c r="Q14" s="16">
        <f>SUM(Q8:Q13)</f>
        <v>2470365707</v>
      </c>
    </row>
    <row r="15" spans="1:17" ht="19.5" thickTop="1" x14ac:dyDescent="0.45"/>
    <row r="17" spans="15:15" x14ac:dyDescent="0.45">
      <c r="O17" s="3"/>
    </row>
    <row r="18" spans="15:15" x14ac:dyDescent="0.45">
      <c r="O18" s="3"/>
    </row>
    <row r="19" spans="15:15" x14ac:dyDescent="0.45">
      <c r="O19" s="3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47"/>
  <sheetViews>
    <sheetView rightToLeft="1" view="pageBreakPreview" zoomScale="70" zoomScaleNormal="70" zoomScaleSheetLayoutView="70" workbookViewId="0">
      <selection activeCell="E24" sqref="E24"/>
    </sheetView>
  </sheetViews>
  <sheetFormatPr defaultRowHeight="18.75" x14ac:dyDescent="0.45"/>
  <cols>
    <col min="1" max="1" width="30.425781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26.140625" style="2" customWidth="1"/>
    <col min="6" max="6" width="1" style="2" customWidth="1"/>
    <col min="7" max="7" width="19.140625" style="2" customWidth="1"/>
    <col min="8" max="8" width="1" style="2" customWidth="1"/>
    <col min="9" max="9" width="21.28515625" style="2" customWidth="1"/>
    <col min="10" max="10" width="1" style="2" customWidth="1"/>
    <col min="11" max="11" width="15.85546875" style="2" bestFit="1" customWidth="1"/>
    <col min="12" max="12" width="1" style="2" customWidth="1"/>
    <col min="13" max="13" width="22.5703125" style="2" customWidth="1"/>
    <col min="14" max="14" width="1" style="2" customWidth="1"/>
    <col min="15" max="15" width="18.7109375" style="2" customWidth="1"/>
    <col min="16" max="16" width="1" style="2" customWidth="1"/>
    <col min="17" max="17" width="16.7109375" style="2" bestFit="1" customWidth="1"/>
    <col min="18" max="18" width="1" style="2" customWidth="1"/>
    <col min="19" max="19" width="19.710937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x14ac:dyDescent="0.45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6" spans="1:19" ht="30" x14ac:dyDescent="0.45">
      <c r="A6" s="9" t="s">
        <v>3</v>
      </c>
      <c r="C6" s="10" t="s">
        <v>101</v>
      </c>
      <c r="D6" s="10" t="s">
        <v>101</v>
      </c>
      <c r="E6" s="10" t="s">
        <v>101</v>
      </c>
      <c r="F6" s="10" t="s">
        <v>101</v>
      </c>
      <c r="G6" s="10" t="s">
        <v>101</v>
      </c>
      <c r="I6" s="10" t="s">
        <v>93</v>
      </c>
      <c r="J6" s="10" t="s">
        <v>93</v>
      </c>
      <c r="K6" s="10" t="s">
        <v>93</v>
      </c>
      <c r="L6" s="10" t="s">
        <v>93</v>
      </c>
      <c r="M6" s="10" t="s">
        <v>93</v>
      </c>
      <c r="O6" s="10" t="s">
        <v>94</v>
      </c>
      <c r="P6" s="10" t="s">
        <v>94</v>
      </c>
      <c r="Q6" s="10" t="s">
        <v>94</v>
      </c>
      <c r="R6" s="10" t="s">
        <v>94</v>
      </c>
      <c r="S6" s="10" t="s">
        <v>94</v>
      </c>
    </row>
    <row r="7" spans="1:19" ht="57.75" customHeight="1" x14ac:dyDescent="0.45">
      <c r="A7" s="10" t="s">
        <v>3</v>
      </c>
      <c r="C7" s="10" t="s">
        <v>102</v>
      </c>
      <c r="E7" s="12" t="s">
        <v>103</v>
      </c>
      <c r="G7" s="12" t="s">
        <v>104</v>
      </c>
      <c r="I7" s="12" t="s">
        <v>105</v>
      </c>
      <c r="K7" s="10" t="s">
        <v>98</v>
      </c>
      <c r="M7" s="12" t="s">
        <v>106</v>
      </c>
      <c r="O7" s="12" t="s">
        <v>105</v>
      </c>
      <c r="Q7" s="10" t="s">
        <v>98</v>
      </c>
      <c r="S7" s="12" t="s">
        <v>106</v>
      </c>
    </row>
    <row r="8" spans="1:19" ht="22.5" x14ac:dyDescent="0.45">
      <c r="A8" s="2" t="s">
        <v>107</v>
      </c>
      <c r="C8" s="2" t="s">
        <v>108</v>
      </c>
      <c r="E8" s="17">
        <v>1000000</v>
      </c>
      <c r="F8" s="17"/>
      <c r="G8" s="17">
        <v>4500</v>
      </c>
      <c r="H8" s="17"/>
      <c r="I8" s="17">
        <v>0</v>
      </c>
      <c r="J8" s="17"/>
      <c r="K8" s="17">
        <v>0</v>
      </c>
      <c r="L8" s="17"/>
      <c r="M8" s="17">
        <v>0</v>
      </c>
      <c r="N8" s="17"/>
      <c r="O8" s="17">
        <v>4500000000</v>
      </c>
      <c r="P8" s="17"/>
      <c r="Q8" s="17">
        <v>0</v>
      </c>
      <c r="R8" s="17"/>
      <c r="S8" s="17">
        <v>4500000000</v>
      </c>
    </row>
    <row r="9" spans="1:19" ht="22.5" x14ac:dyDescent="0.45">
      <c r="A9" s="2" t="s">
        <v>109</v>
      </c>
      <c r="C9" s="2" t="s">
        <v>110</v>
      </c>
      <c r="E9" s="17">
        <v>817884</v>
      </c>
      <c r="F9" s="17"/>
      <c r="G9" s="17">
        <v>79</v>
      </c>
      <c r="H9" s="17"/>
      <c r="I9" s="17">
        <v>0</v>
      </c>
      <c r="J9" s="17"/>
      <c r="K9" s="17">
        <v>0</v>
      </c>
      <c r="L9" s="17"/>
      <c r="M9" s="17">
        <v>0</v>
      </c>
      <c r="N9" s="17"/>
      <c r="O9" s="17">
        <v>64612836</v>
      </c>
      <c r="P9" s="17"/>
      <c r="Q9" s="17">
        <v>176538</v>
      </c>
      <c r="R9" s="17"/>
      <c r="S9" s="17">
        <v>64436298</v>
      </c>
    </row>
    <row r="10" spans="1:19" ht="22.5" x14ac:dyDescent="0.45">
      <c r="A10" s="2" t="s">
        <v>111</v>
      </c>
      <c r="C10" s="2" t="s">
        <v>112</v>
      </c>
      <c r="E10" s="17">
        <v>2500000</v>
      </c>
      <c r="F10" s="17"/>
      <c r="G10" s="17">
        <v>260</v>
      </c>
      <c r="H10" s="17"/>
      <c r="I10" s="17">
        <v>0</v>
      </c>
      <c r="J10" s="17"/>
      <c r="K10" s="17">
        <v>0</v>
      </c>
      <c r="L10" s="17"/>
      <c r="M10" s="17">
        <v>0</v>
      </c>
      <c r="N10" s="17"/>
      <c r="O10" s="17">
        <v>650000000</v>
      </c>
      <c r="P10" s="17"/>
      <c r="Q10" s="17">
        <v>0</v>
      </c>
      <c r="R10" s="17"/>
      <c r="S10" s="17">
        <v>650000000</v>
      </c>
    </row>
    <row r="11" spans="1:19" ht="22.5" x14ac:dyDescent="0.45">
      <c r="A11" s="2" t="s">
        <v>16</v>
      </c>
      <c r="C11" s="2" t="s">
        <v>113</v>
      </c>
      <c r="E11" s="17">
        <v>11000000</v>
      </c>
      <c r="F11" s="17"/>
      <c r="G11" s="17">
        <v>63</v>
      </c>
      <c r="H11" s="17"/>
      <c r="I11" s="17">
        <v>0</v>
      </c>
      <c r="J11" s="17"/>
      <c r="K11" s="17">
        <v>0</v>
      </c>
      <c r="L11" s="17"/>
      <c r="M11" s="17">
        <v>0</v>
      </c>
      <c r="N11" s="17"/>
      <c r="O11" s="17">
        <v>693000000</v>
      </c>
      <c r="P11" s="17"/>
      <c r="Q11" s="17">
        <v>0</v>
      </c>
      <c r="R11" s="17"/>
      <c r="S11" s="17">
        <v>693000000</v>
      </c>
    </row>
    <row r="12" spans="1:19" ht="22.5" x14ac:dyDescent="0.45">
      <c r="A12" s="2" t="s">
        <v>47</v>
      </c>
      <c r="C12" s="2" t="s">
        <v>114</v>
      </c>
      <c r="E12" s="17">
        <v>1500000</v>
      </c>
      <c r="F12" s="17"/>
      <c r="G12" s="17">
        <v>350</v>
      </c>
      <c r="H12" s="17"/>
      <c r="I12" s="17">
        <v>0</v>
      </c>
      <c r="J12" s="17"/>
      <c r="K12" s="17">
        <v>0</v>
      </c>
      <c r="L12" s="17"/>
      <c r="M12" s="17">
        <v>0</v>
      </c>
      <c r="N12" s="17"/>
      <c r="O12" s="17">
        <v>525000000</v>
      </c>
      <c r="P12" s="17"/>
      <c r="Q12" s="17">
        <v>19059406</v>
      </c>
      <c r="R12" s="17"/>
      <c r="S12" s="17">
        <v>505940594</v>
      </c>
    </row>
    <row r="13" spans="1:19" ht="22.5" x14ac:dyDescent="0.45">
      <c r="A13" s="2" t="s">
        <v>115</v>
      </c>
      <c r="C13" s="2" t="s">
        <v>113</v>
      </c>
      <c r="E13" s="17">
        <v>6976281</v>
      </c>
      <c r="F13" s="17"/>
      <c r="G13" s="17">
        <v>2400</v>
      </c>
      <c r="H13" s="17"/>
      <c r="I13" s="17">
        <v>0</v>
      </c>
      <c r="J13" s="17"/>
      <c r="K13" s="17">
        <v>0</v>
      </c>
      <c r="L13" s="17"/>
      <c r="M13" s="17">
        <v>0</v>
      </c>
      <c r="N13" s="17"/>
      <c r="O13" s="17">
        <v>16743074400</v>
      </c>
      <c r="P13" s="17"/>
      <c r="Q13" s="17">
        <v>0</v>
      </c>
      <c r="R13" s="17"/>
      <c r="S13" s="17">
        <v>16743074400</v>
      </c>
    </row>
    <row r="14" spans="1:19" ht="22.5" x14ac:dyDescent="0.45">
      <c r="A14" s="2" t="s">
        <v>36</v>
      </c>
      <c r="C14" s="2" t="s">
        <v>116</v>
      </c>
      <c r="E14" s="17">
        <v>6370000</v>
      </c>
      <c r="F14" s="17"/>
      <c r="G14" s="17">
        <v>720</v>
      </c>
      <c r="H14" s="17"/>
      <c r="I14" s="17">
        <v>0</v>
      </c>
      <c r="J14" s="17"/>
      <c r="K14" s="17">
        <v>0</v>
      </c>
      <c r="L14" s="17"/>
      <c r="M14" s="17">
        <v>0</v>
      </c>
      <c r="N14" s="17"/>
      <c r="O14" s="17">
        <v>4586400000</v>
      </c>
      <c r="P14" s="17"/>
      <c r="Q14" s="17">
        <v>0</v>
      </c>
      <c r="R14" s="17"/>
      <c r="S14" s="17">
        <v>4586400000</v>
      </c>
    </row>
    <row r="15" spans="1:19" ht="22.5" x14ac:dyDescent="0.45">
      <c r="A15" s="2" t="s">
        <v>37</v>
      </c>
      <c r="C15" s="2" t="s">
        <v>117</v>
      </c>
      <c r="E15" s="17">
        <v>9800000</v>
      </c>
      <c r="F15" s="17"/>
      <c r="G15" s="17">
        <v>1930</v>
      </c>
      <c r="H15" s="17"/>
      <c r="I15" s="17">
        <v>0</v>
      </c>
      <c r="J15" s="17"/>
      <c r="K15" s="17">
        <v>0</v>
      </c>
      <c r="L15" s="17"/>
      <c r="M15" s="17">
        <v>0</v>
      </c>
      <c r="N15" s="17"/>
      <c r="O15" s="17">
        <v>18914000000</v>
      </c>
      <c r="P15" s="17"/>
      <c r="Q15" s="17">
        <v>0</v>
      </c>
      <c r="R15" s="17"/>
      <c r="S15" s="17">
        <v>18914000000</v>
      </c>
    </row>
    <row r="16" spans="1:19" ht="22.5" x14ac:dyDescent="0.45">
      <c r="A16" s="2" t="s">
        <v>118</v>
      </c>
      <c r="C16" s="2" t="s">
        <v>113</v>
      </c>
      <c r="E16" s="17">
        <v>4000000</v>
      </c>
      <c r="F16" s="17"/>
      <c r="G16" s="17">
        <v>700</v>
      </c>
      <c r="H16" s="17"/>
      <c r="I16" s="17">
        <v>0</v>
      </c>
      <c r="J16" s="17"/>
      <c r="K16" s="17">
        <v>0</v>
      </c>
      <c r="L16" s="17"/>
      <c r="M16" s="17">
        <v>0</v>
      </c>
      <c r="N16" s="17"/>
      <c r="O16" s="17">
        <v>2800000000</v>
      </c>
      <c r="P16" s="17"/>
      <c r="Q16" s="17">
        <v>0</v>
      </c>
      <c r="R16" s="17"/>
      <c r="S16" s="17">
        <v>2800000000</v>
      </c>
    </row>
    <row r="17" spans="1:19" ht="22.5" x14ac:dyDescent="0.45">
      <c r="A17" s="2" t="s">
        <v>48</v>
      </c>
      <c r="C17" s="2" t="s">
        <v>119</v>
      </c>
      <c r="E17" s="17">
        <v>45631190</v>
      </c>
      <c r="F17" s="17"/>
      <c r="G17" s="17">
        <v>7</v>
      </c>
      <c r="H17" s="17"/>
      <c r="I17" s="17">
        <v>0</v>
      </c>
      <c r="J17" s="17"/>
      <c r="K17" s="17">
        <v>0</v>
      </c>
      <c r="L17" s="17"/>
      <c r="M17" s="17">
        <v>0</v>
      </c>
      <c r="N17" s="17"/>
      <c r="O17" s="17">
        <v>319418330</v>
      </c>
      <c r="P17" s="17"/>
      <c r="Q17" s="17">
        <v>0</v>
      </c>
      <c r="R17" s="17"/>
      <c r="S17" s="17">
        <v>319418330</v>
      </c>
    </row>
    <row r="18" spans="1:19" ht="22.5" x14ac:dyDescent="0.45">
      <c r="A18" s="2" t="s">
        <v>35</v>
      </c>
      <c r="C18" s="2" t="s">
        <v>120</v>
      </c>
      <c r="E18" s="17">
        <v>9500000</v>
      </c>
      <c r="F18" s="17"/>
      <c r="G18" s="17">
        <v>1440</v>
      </c>
      <c r="H18" s="17"/>
      <c r="I18" s="17">
        <v>0</v>
      </c>
      <c r="J18" s="17"/>
      <c r="K18" s="17">
        <v>0</v>
      </c>
      <c r="L18" s="17"/>
      <c r="M18" s="17">
        <v>0</v>
      </c>
      <c r="N18" s="17"/>
      <c r="O18" s="17">
        <v>13680000000</v>
      </c>
      <c r="P18" s="17"/>
      <c r="Q18" s="17">
        <v>0</v>
      </c>
      <c r="R18" s="17"/>
      <c r="S18" s="17">
        <v>13680000000</v>
      </c>
    </row>
    <row r="19" spans="1:19" ht="22.5" x14ac:dyDescent="0.45">
      <c r="A19" s="2" t="s">
        <v>121</v>
      </c>
      <c r="C19" s="2" t="s">
        <v>122</v>
      </c>
      <c r="E19" s="17">
        <v>5635077</v>
      </c>
      <c r="F19" s="17"/>
      <c r="G19" s="17">
        <v>400</v>
      </c>
      <c r="H19" s="17"/>
      <c r="I19" s="17">
        <v>0</v>
      </c>
      <c r="J19" s="17"/>
      <c r="K19" s="17">
        <v>0</v>
      </c>
      <c r="L19" s="17"/>
      <c r="M19" s="17">
        <v>0</v>
      </c>
      <c r="N19" s="17"/>
      <c r="O19" s="17">
        <v>2254030800</v>
      </c>
      <c r="P19" s="17"/>
      <c r="Q19" s="17">
        <v>119864154</v>
      </c>
      <c r="R19" s="17"/>
      <c r="S19" s="17">
        <v>2134166646</v>
      </c>
    </row>
    <row r="20" spans="1:19" ht="22.5" x14ac:dyDescent="0.45">
      <c r="A20" s="2" t="s">
        <v>123</v>
      </c>
      <c r="C20" s="2" t="s">
        <v>124</v>
      </c>
      <c r="E20" s="17">
        <v>500000</v>
      </c>
      <c r="F20" s="17"/>
      <c r="G20" s="17">
        <v>2500</v>
      </c>
      <c r="H20" s="17"/>
      <c r="I20" s="17">
        <v>0</v>
      </c>
      <c r="J20" s="17"/>
      <c r="K20" s="17">
        <v>0</v>
      </c>
      <c r="L20" s="17"/>
      <c r="M20" s="17">
        <v>0</v>
      </c>
      <c r="N20" s="17"/>
      <c r="O20" s="17">
        <v>1250000000</v>
      </c>
      <c r="P20" s="17"/>
      <c r="Q20" s="17">
        <v>21870794</v>
      </c>
      <c r="R20" s="17"/>
      <c r="S20" s="17">
        <v>1228129206</v>
      </c>
    </row>
    <row r="21" spans="1:19" ht="22.5" x14ac:dyDescent="0.45">
      <c r="A21" s="2" t="s">
        <v>32</v>
      </c>
      <c r="C21" s="2" t="s">
        <v>125</v>
      </c>
      <c r="E21" s="17">
        <v>1350000</v>
      </c>
      <c r="F21" s="17"/>
      <c r="G21" s="17">
        <v>6730</v>
      </c>
      <c r="H21" s="17"/>
      <c r="I21" s="17">
        <v>0</v>
      </c>
      <c r="J21" s="17"/>
      <c r="K21" s="17">
        <v>0</v>
      </c>
      <c r="L21" s="17"/>
      <c r="M21" s="17">
        <v>0</v>
      </c>
      <c r="N21" s="17"/>
      <c r="O21" s="17">
        <v>9085500000</v>
      </c>
      <c r="P21" s="17"/>
      <c r="Q21" s="17">
        <v>241253152</v>
      </c>
      <c r="R21" s="17"/>
      <c r="S21" s="17">
        <v>8844246848</v>
      </c>
    </row>
    <row r="22" spans="1:19" ht="22.5" x14ac:dyDescent="0.45">
      <c r="A22" s="2" t="s">
        <v>126</v>
      </c>
      <c r="C22" s="2" t="s">
        <v>127</v>
      </c>
      <c r="E22" s="17">
        <v>5000000</v>
      </c>
      <c r="F22" s="17"/>
      <c r="G22" s="17">
        <v>2000</v>
      </c>
      <c r="H22" s="17"/>
      <c r="I22" s="17">
        <v>0</v>
      </c>
      <c r="J22" s="17"/>
      <c r="K22" s="17">
        <v>0</v>
      </c>
      <c r="L22" s="17"/>
      <c r="M22" s="17">
        <v>0</v>
      </c>
      <c r="N22" s="17"/>
      <c r="O22" s="17">
        <v>10000000000</v>
      </c>
      <c r="P22" s="17"/>
      <c r="Q22" s="17">
        <v>0</v>
      </c>
      <c r="R22" s="17"/>
      <c r="S22" s="17">
        <v>10000000000</v>
      </c>
    </row>
    <row r="23" spans="1:19" ht="22.5" x14ac:dyDescent="0.45">
      <c r="A23" s="2" t="s">
        <v>128</v>
      </c>
      <c r="C23" s="2" t="s">
        <v>129</v>
      </c>
      <c r="E23" s="17">
        <v>1</v>
      </c>
      <c r="F23" s="17"/>
      <c r="G23" s="17">
        <v>1590</v>
      </c>
      <c r="H23" s="17"/>
      <c r="I23" s="17">
        <v>0</v>
      </c>
      <c r="J23" s="17"/>
      <c r="K23" s="17">
        <v>0</v>
      </c>
      <c r="L23" s="17"/>
      <c r="M23" s="17">
        <v>0</v>
      </c>
      <c r="N23" s="17"/>
      <c r="O23" s="17">
        <v>1590</v>
      </c>
      <c r="P23" s="17"/>
      <c r="Q23" s="17">
        <v>0</v>
      </c>
      <c r="R23" s="17"/>
      <c r="S23" s="17">
        <v>1590</v>
      </c>
    </row>
    <row r="24" spans="1:19" ht="22.5" x14ac:dyDescent="0.45">
      <c r="A24" s="2" t="s">
        <v>45</v>
      </c>
      <c r="C24" s="2" t="s">
        <v>130</v>
      </c>
      <c r="E24" s="17">
        <v>20500000</v>
      </c>
      <c r="F24" s="17"/>
      <c r="G24" s="17">
        <v>1700</v>
      </c>
      <c r="H24" s="17"/>
      <c r="I24" s="17">
        <v>0</v>
      </c>
      <c r="J24" s="17"/>
      <c r="K24" s="17">
        <v>0</v>
      </c>
      <c r="L24" s="17"/>
      <c r="M24" s="17">
        <v>0</v>
      </c>
      <c r="N24" s="17"/>
      <c r="O24" s="17">
        <v>34850000000</v>
      </c>
      <c r="P24" s="17"/>
      <c r="Q24" s="17">
        <v>0</v>
      </c>
      <c r="R24" s="17"/>
      <c r="S24" s="17">
        <v>34850000000</v>
      </c>
    </row>
    <row r="25" spans="1:19" ht="22.5" x14ac:dyDescent="0.45">
      <c r="A25" s="2" t="s">
        <v>19</v>
      </c>
      <c r="C25" s="2" t="s">
        <v>131</v>
      </c>
      <c r="E25" s="17">
        <v>14000000</v>
      </c>
      <c r="F25" s="17"/>
      <c r="G25" s="17">
        <v>130</v>
      </c>
      <c r="H25" s="17"/>
      <c r="I25" s="17">
        <v>0</v>
      </c>
      <c r="J25" s="17"/>
      <c r="K25" s="17">
        <v>0</v>
      </c>
      <c r="L25" s="17"/>
      <c r="M25" s="17">
        <v>0</v>
      </c>
      <c r="N25" s="17"/>
      <c r="O25" s="17">
        <v>1820000000</v>
      </c>
      <c r="P25" s="17"/>
      <c r="Q25" s="17">
        <v>0</v>
      </c>
      <c r="R25" s="17"/>
      <c r="S25" s="17">
        <v>1820000000</v>
      </c>
    </row>
    <row r="26" spans="1:19" ht="22.5" x14ac:dyDescent="0.45">
      <c r="A26" s="2" t="s">
        <v>23</v>
      </c>
      <c r="C26" s="2" t="s">
        <v>113</v>
      </c>
      <c r="E26" s="17">
        <v>9231846</v>
      </c>
      <c r="F26" s="17"/>
      <c r="G26" s="17">
        <v>1350</v>
      </c>
      <c r="H26" s="17"/>
      <c r="I26" s="17">
        <v>0</v>
      </c>
      <c r="J26" s="17"/>
      <c r="K26" s="17">
        <v>0</v>
      </c>
      <c r="L26" s="17"/>
      <c r="M26" s="17">
        <v>0</v>
      </c>
      <c r="N26" s="17"/>
      <c r="O26" s="17">
        <v>12462992100</v>
      </c>
      <c r="P26" s="17"/>
      <c r="Q26" s="17">
        <v>0</v>
      </c>
      <c r="R26" s="17"/>
      <c r="S26" s="17">
        <v>12462992100</v>
      </c>
    </row>
    <row r="27" spans="1:19" ht="22.5" x14ac:dyDescent="0.45">
      <c r="A27" s="2" t="s">
        <v>132</v>
      </c>
      <c r="C27" s="2" t="s">
        <v>129</v>
      </c>
      <c r="E27" s="17">
        <v>600000</v>
      </c>
      <c r="F27" s="17"/>
      <c r="G27" s="17">
        <v>300</v>
      </c>
      <c r="H27" s="17"/>
      <c r="I27" s="17">
        <v>0</v>
      </c>
      <c r="J27" s="17"/>
      <c r="K27" s="17">
        <v>0</v>
      </c>
      <c r="L27" s="17"/>
      <c r="M27" s="17">
        <v>0</v>
      </c>
      <c r="N27" s="17"/>
      <c r="O27" s="17">
        <v>180000000</v>
      </c>
      <c r="P27" s="17"/>
      <c r="Q27" s="17">
        <v>0</v>
      </c>
      <c r="R27" s="17"/>
      <c r="S27" s="17">
        <v>180000000</v>
      </c>
    </row>
    <row r="28" spans="1:19" ht="22.5" x14ac:dyDescent="0.45">
      <c r="A28" s="2" t="s">
        <v>49</v>
      </c>
      <c r="C28" s="2" t="s">
        <v>133</v>
      </c>
      <c r="E28" s="17">
        <v>2449489</v>
      </c>
      <c r="F28" s="17"/>
      <c r="G28" s="17">
        <v>3530</v>
      </c>
      <c r="H28" s="17"/>
      <c r="I28" s="17">
        <v>0</v>
      </c>
      <c r="J28" s="17"/>
      <c r="K28" s="17">
        <v>0</v>
      </c>
      <c r="L28" s="17"/>
      <c r="M28" s="17">
        <v>0</v>
      </c>
      <c r="N28" s="17"/>
      <c r="O28" s="17">
        <v>8646696170</v>
      </c>
      <c r="P28" s="17"/>
      <c r="Q28" s="17">
        <v>0</v>
      </c>
      <c r="R28" s="17"/>
      <c r="S28" s="17">
        <v>8646696170</v>
      </c>
    </row>
    <row r="29" spans="1:19" ht="22.5" x14ac:dyDescent="0.45">
      <c r="A29" s="2" t="s">
        <v>15</v>
      </c>
      <c r="C29" s="2" t="s">
        <v>113</v>
      </c>
      <c r="E29" s="17">
        <v>26147000</v>
      </c>
      <c r="F29" s="17"/>
      <c r="G29" s="17">
        <v>64</v>
      </c>
      <c r="H29" s="17"/>
      <c r="I29" s="17">
        <v>0</v>
      </c>
      <c r="J29" s="17"/>
      <c r="K29" s="17">
        <v>0</v>
      </c>
      <c r="L29" s="17"/>
      <c r="M29" s="17">
        <v>0</v>
      </c>
      <c r="N29" s="17"/>
      <c r="O29" s="17">
        <v>1673408000</v>
      </c>
      <c r="P29" s="17"/>
      <c r="Q29" s="17">
        <v>0</v>
      </c>
      <c r="R29" s="17"/>
      <c r="S29" s="17">
        <v>1673408000</v>
      </c>
    </row>
    <row r="30" spans="1:19" ht="22.5" x14ac:dyDescent="0.45">
      <c r="A30" s="2" t="s">
        <v>41</v>
      </c>
      <c r="C30" s="2" t="s">
        <v>134</v>
      </c>
      <c r="E30" s="17">
        <v>9233449</v>
      </c>
      <c r="F30" s="17"/>
      <c r="G30" s="17">
        <v>500</v>
      </c>
      <c r="H30" s="17"/>
      <c r="I30" s="17">
        <v>0</v>
      </c>
      <c r="J30" s="17"/>
      <c r="K30" s="17">
        <v>0</v>
      </c>
      <c r="L30" s="17"/>
      <c r="M30" s="17">
        <v>0</v>
      </c>
      <c r="N30" s="17"/>
      <c r="O30" s="17">
        <v>4616724500</v>
      </c>
      <c r="P30" s="17"/>
      <c r="Q30" s="17">
        <v>102044145</v>
      </c>
      <c r="R30" s="17"/>
      <c r="S30" s="17">
        <v>4514680355</v>
      </c>
    </row>
    <row r="31" spans="1:19" ht="22.5" x14ac:dyDescent="0.45">
      <c r="A31" s="2" t="s">
        <v>33</v>
      </c>
      <c r="C31" s="2" t="s">
        <v>135</v>
      </c>
      <c r="E31" s="17">
        <v>4000000</v>
      </c>
      <c r="F31" s="17"/>
      <c r="G31" s="17">
        <v>2150</v>
      </c>
      <c r="H31" s="17"/>
      <c r="I31" s="17">
        <v>0</v>
      </c>
      <c r="J31" s="17"/>
      <c r="K31" s="17">
        <v>0</v>
      </c>
      <c r="L31" s="17"/>
      <c r="M31" s="17">
        <v>0</v>
      </c>
      <c r="N31" s="17"/>
      <c r="O31" s="17">
        <v>8600000000</v>
      </c>
      <c r="P31" s="17"/>
      <c r="Q31" s="17">
        <v>0</v>
      </c>
      <c r="R31" s="17"/>
      <c r="S31" s="17">
        <v>8600000000</v>
      </c>
    </row>
    <row r="32" spans="1:19" ht="22.5" x14ac:dyDescent="0.45">
      <c r="A32" s="2" t="s">
        <v>136</v>
      </c>
      <c r="C32" s="2" t="s">
        <v>137</v>
      </c>
      <c r="E32" s="17">
        <v>700000</v>
      </c>
      <c r="F32" s="17"/>
      <c r="G32" s="17">
        <v>17165</v>
      </c>
      <c r="H32" s="17"/>
      <c r="I32" s="17">
        <v>0</v>
      </c>
      <c r="J32" s="17"/>
      <c r="K32" s="17">
        <v>0</v>
      </c>
      <c r="L32" s="17"/>
      <c r="M32" s="17">
        <v>0</v>
      </c>
      <c r="N32" s="17"/>
      <c r="O32" s="17">
        <v>12015500000</v>
      </c>
      <c r="P32" s="17"/>
      <c r="Q32" s="17">
        <v>0</v>
      </c>
      <c r="R32" s="17"/>
      <c r="S32" s="17">
        <v>12015500000</v>
      </c>
    </row>
    <row r="33" spans="1:19" ht="22.5" x14ac:dyDescent="0.45">
      <c r="A33" s="2" t="s">
        <v>40</v>
      </c>
      <c r="C33" s="2" t="s">
        <v>138</v>
      </c>
      <c r="E33" s="17">
        <v>400000</v>
      </c>
      <c r="F33" s="17"/>
      <c r="G33" s="17">
        <v>1220</v>
      </c>
      <c r="H33" s="17"/>
      <c r="I33" s="17">
        <v>0</v>
      </c>
      <c r="J33" s="17"/>
      <c r="K33" s="17">
        <v>0</v>
      </c>
      <c r="L33" s="17"/>
      <c r="M33" s="17">
        <v>0</v>
      </c>
      <c r="N33" s="17"/>
      <c r="O33" s="17">
        <v>488000000</v>
      </c>
      <c r="P33" s="17"/>
      <c r="Q33" s="17">
        <v>0</v>
      </c>
      <c r="R33" s="17"/>
      <c r="S33" s="17">
        <v>488000000</v>
      </c>
    </row>
    <row r="34" spans="1:19" ht="22.5" x14ac:dyDescent="0.45">
      <c r="A34" s="2" t="s">
        <v>139</v>
      </c>
      <c r="C34" s="2" t="s">
        <v>120</v>
      </c>
      <c r="E34" s="17">
        <v>1756700</v>
      </c>
      <c r="F34" s="17"/>
      <c r="G34" s="17">
        <v>6500</v>
      </c>
      <c r="H34" s="17"/>
      <c r="I34" s="17">
        <v>0</v>
      </c>
      <c r="J34" s="17"/>
      <c r="K34" s="17">
        <v>0</v>
      </c>
      <c r="L34" s="17"/>
      <c r="M34" s="17">
        <v>0</v>
      </c>
      <c r="N34" s="17"/>
      <c r="O34" s="17">
        <v>11418550000</v>
      </c>
      <c r="P34" s="17"/>
      <c r="Q34" s="17">
        <v>0</v>
      </c>
      <c r="R34" s="17"/>
      <c r="S34" s="17">
        <v>11418550000</v>
      </c>
    </row>
    <row r="35" spans="1:19" ht="22.5" x14ac:dyDescent="0.45">
      <c r="A35" s="2" t="s">
        <v>52</v>
      </c>
      <c r="C35" s="2" t="s">
        <v>140</v>
      </c>
      <c r="E35" s="17">
        <v>2895286</v>
      </c>
      <c r="F35" s="17"/>
      <c r="G35" s="17">
        <v>700</v>
      </c>
      <c r="H35" s="17"/>
      <c r="I35" s="17">
        <v>0</v>
      </c>
      <c r="J35" s="17"/>
      <c r="K35" s="17">
        <v>0</v>
      </c>
      <c r="L35" s="17"/>
      <c r="M35" s="17">
        <v>0</v>
      </c>
      <c r="N35" s="17"/>
      <c r="O35" s="17">
        <v>2026700200</v>
      </c>
      <c r="P35" s="17"/>
      <c r="Q35" s="17">
        <v>0</v>
      </c>
      <c r="R35" s="17"/>
      <c r="S35" s="17">
        <v>2026700200</v>
      </c>
    </row>
    <row r="36" spans="1:19" ht="22.5" x14ac:dyDescent="0.45">
      <c r="A36" s="2" t="s">
        <v>141</v>
      </c>
      <c r="C36" s="2" t="s">
        <v>142</v>
      </c>
      <c r="E36" s="17">
        <v>2000000</v>
      </c>
      <c r="F36" s="17"/>
      <c r="G36" s="17">
        <v>300</v>
      </c>
      <c r="H36" s="17"/>
      <c r="I36" s="17">
        <v>0</v>
      </c>
      <c r="J36" s="17"/>
      <c r="K36" s="17">
        <v>0</v>
      </c>
      <c r="L36" s="17"/>
      <c r="M36" s="17">
        <v>0</v>
      </c>
      <c r="N36" s="17"/>
      <c r="O36" s="17">
        <v>600000000</v>
      </c>
      <c r="P36" s="17"/>
      <c r="Q36" s="17">
        <v>0</v>
      </c>
      <c r="R36" s="17"/>
      <c r="S36" s="17">
        <v>600000000</v>
      </c>
    </row>
    <row r="37" spans="1:19" ht="22.5" x14ac:dyDescent="0.45">
      <c r="A37" s="2" t="s">
        <v>143</v>
      </c>
      <c r="C37" s="2" t="s">
        <v>144</v>
      </c>
      <c r="E37" s="17">
        <v>4100000</v>
      </c>
      <c r="F37" s="17"/>
      <c r="G37" s="17">
        <v>20</v>
      </c>
      <c r="H37" s="17"/>
      <c r="I37" s="17">
        <v>0</v>
      </c>
      <c r="J37" s="17"/>
      <c r="K37" s="17">
        <v>0</v>
      </c>
      <c r="L37" s="17"/>
      <c r="M37" s="17">
        <v>0</v>
      </c>
      <c r="N37" s="17"/>
      <c r="O37" s="17">
        <v>82000000</v>
      </c>
      <c r="P37" s="17"/>
      <c r="Q37" s="17">
        <v>6987469</v>
      </c>
      <c r="R37" s="17"/>
      <c r="S37" s="17">
        <v>75012531</v>
      </c>
    </row>
    <row r="38" spans="1:19" ht="22.5" x14ac:dyDescent="0.45">
      <c r="A38" s="2" t="s">
        <v>29</v>
      </c>
      <c r="C38" s="2" t="s">
        <v>145</v>
      </c>
      <c r="E38" s="17">
        <v>797896</v>
      </c>
      <c r="F38" s="17"/>
      <c r="G38" s="17">
        <v>5650</v>
      </c>
      <c r="H38" s="17"/>
      <c r="I38" s="17">
        <v>4508112400</v>
      </c>
      <c r="J38" s="17"/>
      <c r="K38" s="17">
        <v>638715513</v>
      </c>
      <c r="L38" s="17"/>
      <c r="M38" s="17">
        <v>3869396887</v>
      </c>
      <c r="N38" s="17"/>
      <c r="O38" s="17">
        <v>4508112400</v>
      </c>
      <c r="P38" s="17"/>
      <c r="Q38" s="17">
        <v>638715513</v>
      </c>
      <c r="R38" s="17"/>
      <c r="S38" s="17">
        <v>3869396887</v>
      </c>
    </row>
    <row r="39" spans="1:19" ht="22.5" x14ac:dyDescent="0.45">
      <c r="A39" s="2" t="s">
        <v>25</v>
      </c>
      <c r="C39" s="2" t="s">
        <v>113</v>
      </c>
      <c r="E39" s="17">
        <v>3574650</v>
      </c>
      <c r="F39" s="17"/>
      <c r="G39" s="17">
        <v>230</v>
      </c>
      <c r="H39" s="17"/>
      <c r="I39" s="17">
        <v>0</v>
      </c>
      <c r="J39" s="17"/>
      <c r="K39" s="17">
        <v>0</v>
      </c>
      <c r="L39" s="17"/>
      <c r="M39" s="17">
        <v>0</v>
      </c>
      <c r="N39" s="17"/>
      <c r="O39" s="17">
        <v>822169500</v>
      </c>
      <c r="P39" s="17"/>
      <c r="Q39" s="17">
        <v>0</v>
      </c>
      <c r="R39" s="17"/>
      <c r="S39" s="17">
        <v>822169500</v>
      </c>
    </row>
    <row r="40" spans="1:19" ht="22.5" x14ac:dyDescent="0.45">
      <c r="A40" s="2" t="s">
        <v>146</v>
      </c>
      <c r="C40" s="2" t="s">
        <v>147</v>
      </c>
      <c r="E40" s="17">
        <v>1006920</v>
      </c>
      <c r="F40" s="17"/>
      <c r="G40" s="17">
        <v>800</v>
      </c>
      <c r="H40" s="17"/>
      <c r="I40" s="17">
        <v>0</v>
      </c>
      <c r="J40" s="17"/>
      <c r="K40" s="17">
        <v>0</v>
      </c>
      <c r="L40" s="17"/>
      <c r="M40" s="17">
        <v>0</v>
      </c>
      <c r="N40" s="17"/>
      <c r="O40" s="17">
        <v>805536000</v>
      </c>
      <c r="P40" s="17"/>
      <c r="Q40" s="17">
        <v>0</v>
      </c>
      <c r="R40" s="17"/>
      <c r="S40" s="17">
        <v>805536000</v>
      </c>
    </row>
    <row r="41" spans="1:19" ht="22.5" x14ac:dyDescent="0.45">
      <c r="A41" s="2" t="s">
        <v>148</v>
      </c>
      <c r="C41" s="2" t="s">
        <v>149</v>
      </c>
      <c r="E41" s="17">
        <v>2500000</v>
      </c>
      <c r="F41" s="17"/>
      <c r="G41" s="17">
        <v>650</v>
      </c>
      <c r="H41" s="17"/>
      <c r="I41" s="17">
        <v>0</v>
      </c>
      <c r="J41" s="17"/>
      <c r="K41" s="17">
        <v>0</v>
      </c>
      <c r="L41" s="17"/>
      <c r="M41" s="17">
        <v>0</v>
      </c>
      <c r="N41" s="17"/>
      <c r="O41" s="17">
        <v>1625000000</v>
      </c>
      <c r="P41" s="17"/>
      <c r="Q41" s="17">
        <v>0</v>
      </c>
      <c r="R41" s="17"/>
      <c r="S41" s="17">
        <v>1625000000</v>
      </c>
    </row>
    <row r="42" spans="1:19" ht="22.5" x14ac:dyDescent="0.45">
      <c r="A42" s="2" t="s">
        <v>34</v>
      </c>
      <c r="C42" s="2" t="s">
        <v>135</v>
      </c>
      <c r="E42" s="17">
        <v>7000000</v>
      </c>
      <c r="F42" s="17"/>
      <c r="G42" s="17">
        <v>1300</v>
      </c>
      <c r="H42" s="17"/>
      <c r="I42" s="17">
        <v>0</v>
      </c>
      <c r="J42" s="17"/>
      <c r="K42" s="17">
        <v>0</v>
      </c>
      <c r="L42" s="17"/>
      <c r="M42" s="17">
        <v>0</v>
      </c>
      <c r="N42" s="17"/>
      <c r="O42" s="17">
        <v>9100000000</v>
      </c>
      <c r="P42" s="17"/>
      <c r="Q42" s="17">
        <v>0</v>
      </c>
      <c r="R42" s="17"/>
      <c r="S42" s="17">
        <v>9100000000</v>
      </c>
    </row>
    <row r="43" spans="1:19" ht="22.5" x14ac:dyDescent="0.45">
      <c r="A43" s="2" t="s">
        <v>150</v>
      </c>
      <c r="C43" s="2" t="s">
        <v>151</v>
      </c>
      <c r="E43" s="17">
        <v>775000</v>
      </c>
      <c r="F43" s="17"/>
      <c r="G43" s="17">
        <v>9400</v>
      </c>
      <c r="H43" s="17"/>
      <c r="I43" s="17">
        <v>0</v>
      </c>
      <c r="J43" s="17"/>
      <c r="K43" s="17">
        <v>0</v>
      </c>
      <c r="L43" s="17"/>
      <c r="M43" s="17">
        <v>0</v>
      </c>
      <c r="N43" s="17"/>
      <c r="O43" s="17">
        <v>7285000000</v>
      </c>
      <c r="P43" s="17"/>
      <c r="Q43" s="17">
        <v>0</v>
      </c>
      <c r="R43" s="17"/>
      <c r="S43" s="17">
        <v>7285000000</v>
      </c>
    </row>
    <row r="44" spans="1:19" ht="22.5" x14ac:dyDescent="0.45">
      <c r="A44" s="2" t="s">
        <v>152</v>
      </c>
      <c r="C44" s="2" t="s">
        <v>153</v>
      </c>
      <c r="E44" s="17">
        <v>325402</v>
      </c>
      <c r="F44" s="17"/>
      <c r="G44" s="17">
        <v>430</v>
      </c>
      <c r="H44" s="17"/>
      <c r="I44" s="17">
        <v>0</v>
      </c>
      <c r="J44" s="17"/>
      <c r="K44" s="17">
        <v>0</v>
      </c>
      <c r="L44" s="17"/>
      <c r="M44" s="17">
        <v>0</v>
      </c>
      <c r="N44" s="17"/>
      <c r="O44" s="17">
        <v>139922860</v>
      </c>
      <c r="P44" s="17"/>
      <c r="Q44" s="17">
        <v>0</v>
      </c>
      <c r="R44" s="17"/>
      <c r="S44" s="17">
        <v>139922860</v>
      </c>
    </row>
    <row r="45" spans="1:19" ht="22.5" x14ac:dyDescent="0.45">
      <c r="A45" s="2" t="s">
        <v>42</v>
      </c>
      <c r="C45" s="2" t="s">
        <v>154</v>
      </c>
      <c r="E45" s="17">
        <v>2200000</v>
      </c>
      <c r="F45" s="17"/>
      <c r="G45" s="17">
        <v>450</v>
      </c>
      <c r="H45" s="17"/>
      <c r="I45" s="17">
        <v>0</v>
      </c>
      <c r="J45" s="17"/>
      <c r="K45" s="17">
        <v>0</v>
      </c>
      <c r="L45" s="17"/>
      <c r="M45" s="17">
        <v>0</v>
      </c>
      <c r="N45" s="17"/>
      <c r="O45" s="17">
        <v>990000000</v>
      </c>
      <c r="P45" s="17"/>
      <c r="Q45" s="17">
        <v>677618</v>
      </c>
      <c r="R45" s="17"/>
      <c r="S45" s="17">
        <v>989322382</v>
      </c>
    </row>
    <row r="46" spans="1:19" ht="22.5" x14ac:dyDescent="0.45">
      <c r="A46" s="2" t="s">
        <v>155</v>
      </c>
      <c r="C46" s="2" t="s">
        <v>156</v>
      </c>
      <c r="E46" s="17">
        <v>2500000</v>
      </c>
      <c r="F46" s="17"/>
      <c r="G46" s="17">
        <v>1700</v>
      </c>
      <c r="H46" s="17"/>
      <c r="I46" s="17">
        <v>0</v>
      </c>
      <c r="J46" s="17"/>
      <c r="K46" s="17">
        <v>0</v>
      </c>
      <c r="L46" s="17"/>
      <c r="M46" s="17">
        <v>0</v>
      </c>
      <c r="N46" s="17"/>
      <c r="O46" s="17">
        <v>4250000000</v>
      </c>
      <c r="P46" s="17"/>
      <c r="Q46" s="17">
        <v>0</v>
      </c>
      <c r="R46" s="17"/>
      <c r="S46" s="17">
        <v>4250000000</v>
      </c>
    </row>
    <row r="47" spans="1:19" ht="22.5" x14ac:dyDescent="0.45">
      <c r="A47" s="2" t="s">
        <v>157</v>
      </c>
      <c r="C47" s="2" t="s">
        <v>158</v>
      </c>
      <c r="E47" s="17">
        <v>25453</v>
      </c>
      <c r="F47" s="17"/>
      <c r="G47" s="17">
        <v>40</v>
      </c>
      <c r="H47" s="17"/>
      <c r="I47" s="17">
        <v>0</v>
      </c>
      <c r="J47" s="17"/>
      <c r="K47" s="17">
        <v>0</v>
      </c>
      <c r="L47" s="17"/>
      <c r="M47" s="17">
        <v>0</v>
      </c>
      <c r="N47" s="17"/>
      <c r="O47" s="17">
        <f>1018120+627557</f>
        <v>1645677</v>
      </c>
      <c r="P47" s="17"/>
      <c r="Q47" s="17">
        <v>36313</v>
      </c>
      <c r="R47" s="17"/>
      <c r="S47" s="17">
        <v>981807</v>
      </c>
    </row>
    <row r="48" spans="1:19" ht="23.25" thickBot="1" x14ac:dyDescent="0.5">
      <c r="E48" s="19">
        <f>SUM(E8:E47)</f>
        <v>230299524</v>
      </c>
      <c r="F48" s="17"/>
      <c r="G48" s="19">
        <f>SUM(G8:G47)</f>
        <v>81948</v>
      </c>
      <c r="H48" s="17"/>
      <c r="I48" s="19">
        <f>SUM(I8:I47)</f>
        <v>4508112400</v>
      </c>
      <c r="J48" s="17"/>
      <c r="K48" s="19">
        <f>SUM(K8:K47)</f>
        <v>638715513</v>
      </c>
      <c r="L48" s="17"/>
      <c r="M48" s="19">
        <f>SUM(M8:M47)</f>
        <v>3869396887</v>
      </c>
      <c r="N48" s="17"/>
      <c r="O48" s="19">
        <f>SUM(O8:O47)</f>
        <v>215072995363</v>
      </c>
      <c r="P48" s="17"/>
      <c r="Q48" s="19">
        <f>SUM(Q8:Q47)</f>
        <v>1150685102</v>
      </c>
      <c r="R48" s="17"/>
      <c r="S48" s="19">
        <f>SUM(S8:S47)</f>
        <v>213921682704</v>
      </c>
    </row>
    <row r="49" spans="5:19" ht="23.25" thickTop="1" x14ac:dyDescent="0.45"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5:19" ht="22.5" x14ac:dyDescent="0.45"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5:19" ht="22.5" x14ac:dyDescent="0.45"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5:19" ht="22.5" x14ac:dyDescent="0.45"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5:19" ht="22.5" x14ac:dyDescent="0.45"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5:19" ht="22.5" x14ac:dyDescent="0.45"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5:19" ht="22.5" x14ac:dyDescent="0.45"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5:19" ht="22.5" x14ac:dyDescent="0.45"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5:19" ht="22.5" x14ac:dyDescent="0.45"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5:19" ht="22.5" x14ac:dyDescent="0.45"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5:19" ht="22.5" x14ac:dyDescent="0.45"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5:19" ht="22.5" x14ac:dyDescent="0.45"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5:19" ht="22.5" x14ac:dyDescent="0.45"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5:19" ht="22.5" x14ac:dyDescent="0.45"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5:19" ht="22.5" x14ac:dyDescent="0.45"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5:19" ht="22.5" x14ac:dyDescent="0.45"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5:19" ht="22.5" x14ac:dyDescent="0.45"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5:19" ht="22.5" x14ac:dyDescent="0.45"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5:19" ht="22.5" x14ac:dyDescent="0.45"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5:19" ht="22.5" x14ac:dyDescent="0.45"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5:19" ht="22.5" x14ac:dyDescent="0.45"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5:19" ht="22.5" x14ac:dyDescent="0.45"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5:19" ht="22.5" x14ac:dyDescent="0.45"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5:19" ht="22.5" x14ac:dyDescent="0.45"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5:19" ht="22.5" x14ac:dyDescent="0.45"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5:19" ht="22.5" x14ac:dyDescent="0.45"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5:19" ht="22.5" x14ac:dyDescent="0.45"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5:19" ht="22.5" x14ac:dyDescent="0.45"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5:19" ht="22.5" x14ac:dyDescent="0.45"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5:19" ht="22.5" x14ac:dyDescent="0.45"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5:19" ht="22.5" x14ac:dyDescent="0.45"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5:19" ht="22.5" x14ac:dyDescent="0.45"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5:19" ht="22.5" x14ac:dyDescent="0.45"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5:19" ht="22.5" x14ac:dyDescent="0.45"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5:19" ht="22.5" x14ac:dyDescent="0.45"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5:19" ht="22.5" x14ac:dyDescent="0.45"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5:19" ht="22.5" x14ac:dyDescent="0.45"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5:19" ht="22.5" x14ac:dyDescent="0.45"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5:19" ht="22.5" x14ac:dyDescent="0.45"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5:19" ht="22.5" x14ac:dyDescent="0.45"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5:19" ht="22.5" x14ac:dyDescent="0.45"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5:19" ht="22.5" x14ac:dyDescent="0.45"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5:19" ht="22.5" x14ac:dyDescent="0.45"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5:19" ht="22.5" x14ac:dyDescent="0.45"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5:19" ht="22.5" x14ac:dyDescent="0.45"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5:19" ht="22.5" x14ac:dyDescent="0.45"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5:19" ht="22.5" x14ac:dyDescent="0.45"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5:19" ht="22.5" x14ac:dyDescent="0.45"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5:19" ht="22.5" x14ac:dyDescent="0.45"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5:19" ht="22.5" x14ac:dyDescent="0.45"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5:19" ht="22.5" x14ac:dyDescent="0.45"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5:19" ht="22.5" x14ac:dyDescent="0.45"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5:19" ht="22.5" x14ac:dyDescent="0.45"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5:19" ht="22.5" x14ac:dyDescent="0.45"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5:19" ht="22.5" x14ac:dyDescent="0.45"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5:19" ht="22.5" x14ac:dyDescent="0.45"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5:19" ht="22.5" x14ac:dyDescent="0.45"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5:19" ht="22.5" x14ac:dyDescent="0.45"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5:19" ht="22.5" x14ac:dyDescent="0.45"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5:19" ht="22.5" x14ac:dyDescent="0.45"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5:19" ht="22.5" x14ac:dyDescent="0.45"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5:19" ht="22.5" x14ac:dyDescent="0.45"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5:19" ht="22.5" x14ac:dyDescent="0.45"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5:19" ht="22.5" x14ac:dyDescent="0.45"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5:19" ht="22.5" x14ac:dyDescent="0.45"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5:19" ht="22.5" x14ac:dyDescent="0.45"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5:19" ht="22.5" x14ac:dyDescent="0.45"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5:19" ht="22.5" x14ac:dyDescent="0.45"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5:19" ht="22.5" x14ac:dyDescent="0.45"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5:19" ht="22.5" x14ac:dyDescent="0.45"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5:19" ht="22.5" x14ac:dyDescent="0.45"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5:19" ht="22.5" x14ac:dyDescent="0.45"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5:19" ht="22.5" x14ac:dyDescent="0.45"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5:19" ht="22.5" x14ac:dyDescent="0.45"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5:19" ht="22.5" x14ac:dyDescent="0.45"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5:19" ht="22.5" x14ac:dyDescent="0.4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5:19" ht="22.5" x14ac:dyDescent="0.4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5:19" ht="22.5" x14ac:dyDescent="0.45"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5:19" ht="22.5" x14ac:dyDescent="0.45"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5:19" ht="22.5" x14ac:dyDescent="0.45"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5:19" ht="22.5" x14ac:dyDescent="0.45"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5:19" ht="22.5" x14ac:dyDescent="0.45"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5:19" ht="22.5" x14ac:dyDescent="0.45"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5:19" ht="22.5" x14ac:dyDescent="0.45"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5:19" ht="22.5" x14ac:dyDescent="0.45"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5:19" ht="22.5" x14ac:dyDescent="0.45"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5:19" ht="22.5" x14ac:dyDescent="0.45"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5:19" ht="22.5" x14ac:dyDescent="0.45"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5:19" ht="22.5" x14ac:dyDescent="0.45"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5:19" ht="22.5" x14ac:dyDescent="0.45"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5:19" ht="22.5" x14ac:dyDescent="0.45"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5:19" ht="22.5" x14ac:dyDescent="0.45"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5:19" ht="22.5" x14ac:dyDescent="0.45"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5:19" ht="22.5" x14ac:dyDescent="0.45"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5:19" ht="22.5" x14ac:dyDescent="0.45"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5:19" ht="22.5" x14ac:dyDescent="0.45"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5:19" ht="22.5" x14ac:dyDescent="0.45"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5:19" ht="22.5" x14ac:dyDescent="0.45"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5:19" ht="22.5" x14ac:dyDescent="0.45"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7"/>
  <sheetViews>
    <sheetView rightToLeft="1" view="pageBreakPreview" zoomScale="85" zoomScaleNormal="80" zoomScaleSheetLayoutView="85" workbookViewId="0">
      <selection activeCell="E52" sqref="E52:O57"/>
    </sheetView>
  </sheetViews>
  <sheetFormatPr defaultRowHeight="18.75" x14ac:dyDescent="0.45"/>
  <cols>
    <col min="1" max="1" width="26.140625" style="2" bestFit="1" customWidth="1"/>
    <col min="2" max="2" width="1" style="2" customWidth="1"/>
    <col min="3" max="3" width="14.7109375" style="2" bestFit="1" customWidth="1"/>
    <col min="4" max="4" width="1" style="2" customWidth="1"/>
    <col min="5" max="5" width="21.140625" style="2" bestFit="1" customWidth="1"/>
    <col min="6" max="6" width="1" style="2" customWidth="1"/>
    <col min="7" max="7" width="21.28515625" style="2" bestFit="1" customWidth="1"/>
    <col min="8" max="8" width="1" style="2" customWidth="1"/>
    <col min="9" max="9" width="22.7109375" style="2" customWidth="1"/>
    <col min="10" max="10" width="1" style="2" customWidth="1"/>
    <col min="11" max="11" width="17.7109375" style="2" bestFit="1" customWidth="1"/>
    <col min="12" max="12" width="1" style="2" customWidth="1"/>
    <col min="13" max="13" width="21.140625" style="2" bestFit="1" customWidth="1"/>
    <col min="14" max="14" width="1" style="2" customWidth="1"/>
    <col min="15" max="15" width="21" style="2" bestFit="1" customWidth="1"/>
    <col min="16" max="16" width="1" style="2" customWidth="1"/>
    <col min="17" max="17" width="23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30" x14ac:dyDescent="0.45">
      <c r="A3" s="21" t="s">
        <v>91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30" x14ac:dyDescent="0.4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30" x14ac:dyDescent="0.45">
      <c r="A6" s="22" t="s">
        <v>3</v>
      </c>
      <c r="C6" s="23" t="s">
        <v>93</v>
      </c>
      <c r="D6" s="23" t="s">
        <v>93</v>
      </c>
      <c r="E6" s="23" t="s">
        <v>93</v>
      </c>
      <c r="F6" s="23" t="s">
        <v>93</v>
      </c>
      <c r="G6" s="23" t="s">
        <v>93</v>
      </c>
      <c r="H6" s="23" t="s">
        <v>93</v>
      </c>
      <c r="I6" s="23" t="s">
        <v>93</v>
      </c>
      <c r="K6" s="23" t="s">
        <v>94</v>
      </c>
      <c r="L6" s="23" t="s">
        <v>94</v>
      </c>
      <c r="M6" s="23" t="s">
        <v>94</v>
      </c>
      <c r="N6" s="23" t="s">
        <v>94</v>
      </c>
      <c r="O6" s="23" t="s">
        <v>94</v>
      </c>
      <c r="P6" s="23" t="s">
        <v>94</v>
      </c>
      <c r="Q6" s="23" t="s">
        <v>94</v>
      </c>
    </row>
    <row r="7" spans="1:17" ht="51.75" customHeight="1" x14ac:dyDescent="0.45">
      <c r="A7" s="23" t="s">
        <v>3</v>
      </c>
      <c r="C7" s="23" t="s">
        <v>7</v>
      </c>
      <c r="E7" s="23" t="s">
        <v>159</v>
      </c>
      <c r="G7" s="23" t="s">
        <v>160</v>
      </c>
      <c r="I7" s="25" t="s">
        <v>161</v>
      </c>
      <c r="K7" s="23" t="s">
        <v>7</v>
      </c>
      <c r="M7" s="23" t="s">
        <v>159</v>
      </c>
      <c r="O7" s="23" t="s">
        <v>160</v>
      </c>
      <c r="Q7" s="25" t="s">
        <v>161</v>
      </c>
    </row>
    <row r="8" spans="1:17" ht="22.5" x14ac:dyDescent="0.45">
      <c r="A8" s="2" t="s">
        <v>41</v>
      </c>
      <c r="C8" s="17">
        <v>9233449</v>
      </c>
      <c r="D8" s="17"/>
      <c r="E8" s="17">
        <v>80862672910</v>
      </c>
      <c r="F8" s="17"/>
      <c r="G8" s="17">
        <v>64616710248</v>
      </c>
      <c r="H8" s="17"/>
      <c r="I8" s="17">
        <v>16245962662</v>
      </c>
      <c r="J8" s="17"/>
      <c r="K8" s="17">
        <v>9233449</v>
      </c>
      <c r="L8" s="17"/>
      <c r="M8" s="17">
        <v>80862672910</v>
      </c>
      <c r="N8" s="17"/>
      <c r="O8" s="17">
        <v>54352907235</v>
      </c>
      <c r="P8" s="17"/>
      <c r="Q8" s="17">
        <v>26509765675</v>
      </c>
    </row>
    <row r="9" spans="1:17" ht="22.5" x14ac:dyDescent="0.45">
      <c r="A9" s="2" t="s">
        <v>24</v>
      </c>
      <c r="C9" s="17">
        <v>5459665</v>
      </c>
      <c r="D9" s="17"/>
      <c r="E9" s="17">
        <v>87703228690</v>
      </c>
      <c r="F9" s="17"/>
      <c r="G9" s="17">
        <v>89494204151</v>
      </c>
      <c r="H9" s="17"/>
      <c r="I9" s="17">
        <v>-1790975460</v>
      </c>
      <c r="J9" s="17"/>
      <c r="K9" s="17">
        <v>5459665</v>
      </c>
      <c r="L9" s="17"/>
      <c r="M9" s="17">
        <v>87703228690</v>
      </c>
      <c r="N9" s="17"/>
      <c r="O9" s="17">
        <v>56387606633</v>
      </c>
      <c r="P9" s="17"/>
      <c r="Q9" s="17">
        <v>31315622057</v>
      </c>
    </row>
    <row r="10" spans="1:17" ht="22.5" x14ac:dyDescent="0.45">
      <c r="A10" s="2" t="s">
        <v>16</v>
      </c>
      <c r="C10" s="17">
        <v>16000000</v>
      </c>
      <c r="D10" s="17"/>
      <c r="E10" s="17">
        <v>53360604000</v>
      </c>
      <c r="F10" s="17"/>
      <c r="G10" s="17">
        <v>46664683200</v>
      </c>
      <c r="H10" s="17"/>
      <c r="I10" s="17">
        <v>6695920800</v>
      </c>
      <c r="J10" s="17"/>
      <c r="K10" s="17">
        <v>16000000</v>
      </c>
      <c r="L10" s="17"/>
      <c r="M10" s="17">
        <v>53360604000</v>
      </c>
      <c r="N10" s="17"/>
      <c r="O10" s="17">
        <v>55256433930</v>
      </c>
      <c r="P10" s="17"/>
      <c r="Q10" s="17">
        <v>-1895829930</v>
      </c>
    </row>
    <row r="11" spans="1:17" ht="22.5" x14ac:dyDescent="0.45">
      <c r="A11" s="2" t="s">
        <v>46</v>
      </c>
      <c r="C11" s="17">
        <v>1877828</v>
      </c>
      <c r="D11" s="17"/>
      <c r="E11" s="17">
        <v>10565266866</v>
      </c>
      <c r="F11" s="17"/>
      <c r="G11" s="17">
        <v>9426607363</v>
      </c>
      <c r="H11" s="17"/>
      <c r="I11" s="17">
        <v>1138659503</v>
      </c>
      <c r="J11" s="17"/>
      <c r="K11" s="17">
        <v>1877828</v>
      </c>
      <c r="L11" s="17"/>
      <c r="M11" s="17">
        <v>10565266866</v>
      </c>
      <c r="N11" s="17"/>
      <c r="O11" s="17">
        <v>8523076019</v>
      </c>
      <c r="P11" s="17"/>
      <c r="Q11" s="17">
        <v>2042190847</v>
      </c>
    </row>
    <row r="12" spans="1:17" ht="22.5" x14ac:dyDescent="0.45">
      <c r="A12" s="2" t="s">
        <v>19</v>
      </c>
      <c r="C12" s="17">
        <v>5683400</v>
      </c>
      <c r="D12" s="17"/>
      <c r="E12" s="17">
        <v>10186199537</v>
      </c>
      <c r="F12" s="17"/>
      <c r="G12" s="17">
        <v>9570395143</v>
      </c>
      <c r="H12" s="17"/>
      <c r="I12" s="17">
        <v>615804394</v>
      </c>
      <c r="J12" s="17"/>
      <c r="K12" s="17">
        <v>5683400</v>
      </c>
      <c r="L12" s="17"/>
      <c r="M12" s="17">
        <v>10186199537</v>
      </c>
      <c r="N12" s="17"/>
      <c r="O12" s="17">
        <v>8225111747</v>
      </c>
      <c r="P12" s="17"/>
      <c r="Q12" s="17">
        <v>1961087790</v>
      </c>
    </row>
    <row r="13" spans="1:17" ht="22.5" x14ac:dyDescent="0.45">
      <c r="A13" s="2" t="s">
        <v>52</v>
      </c>
      <c r="C13" s="17">
        <v>4712209</v>
      </c>
      <c r="D13" s="17"/>
      <c r="E13" s="17">
        <v>24264007626</v>
      </c>
      <c r="F13" s="17"/>
      <c r="G13" s="17">
        <v>22929018789</v>
      </c>
      <c r="H13" s="17"/>
      <c r="I13" s="17">
        <v>1334988837</v>
      </c>
      <c r="J13" s="17"/>
      <c r="K13" s="17">
        <v>4712209</v>
      </c>
      <c r="L13" s="17"/>
      <c r="M13" s="17">
        <v>24264007626</v>
      </c>
      <c r="N13" s="17"/>
      <c r="O13" s="17">
        <v>32053401019</v>
      </c>
      <c r="P13" s="17"/>
      <c r="Q13" s="17">
        <v>-7789393392</v>
      </c>
    </row>
    <row r="14" spans="1:17" ht="22.5" x14ac:dyDescent="0.45">
      <c r="A14" s="2" t="s">
        <v>35</v>
      </c>
      <c r="C14" s="17">
        <v>2987610</v>
      </c>
      <c r="D14" s="17"/>
      <c r="E14" s="17">
        <v>37093223169</v>
      </c>
      <c r="F14" s="17"/>
      <c r="G14" s="17">
        <v>27700714970</v>
      </c>
      <c r="H14" s="17"/>
      <c r="I14" s="17">
        <v>9392508199</v>
      </c>
      <c r="J14" s="17"/>
      <c r="K14" s="17">
        <v>2987610</v>
      </c>
      <c r="L14" s="17"/>
      <c r="M14" s="17">
        <v>37093223169</v>
      </c>
      <c r="N14" s="17"/>
      <c r="O14" s="17">
        <v>26696568041</v>
      </c>
      <c r="P14" s="17"/>
      <c r="Q14" s="17">
        <v>10396655128</v>
      </c>
    </row>
    <row r="15" spans="1:17" ht="22.5" x14ac:dyDescent="0.45">
      <c r="A15" s="2" t="s">
        <v>47</v>
      </c>
      <c r="C15" s="17">
        <v>2250000</v>
      </c>
      <c r="D15" s="17"/>
      <c r="E15" s="17">
        <v>21008501212</v>
      </c>
      <c r="F15" s="17"/>
      <c r="G15" s="17">
        <v>21068889750</v>
      </c>
      <c r="H15" s="17"/>
      <c r="I15" s="17">
        <v>-60388537</v>
      </c>
      <c r="J15" s="17"/>
      <c r="K15" s="17">
        <v>2250000</v>
      </c>
      <c r="L15" s="17"/>
      <c r="M15" s="17">
        <v>21008501212</v>
      </c>
      <c r="N15" s="17"/>
      <c r="O15" s="17">
        <v>26826095158</v>
      </c>
      <c r="P15" s="17"/>
      <c r="Q15" s="17">
        <v>-5817593945</v>
      </c>
    </row>
    <row r="16" spans="1:17" ht="22.5" x14ac:dyDescent="0.45">
      <c r="A16" s="2" t="s">
        <v>53</v>
      </c>
      <c r="C16" s="17">
        <v>2055745</v>
      </c>
      <c r="D16" s="17"/>
      <c r="E16" s="17">
        <v>7910440051</v>
      </c>
      <c r="F16" s="17"/>
      <c r="G16" s="17">
        <v>7953099140</v>
      </c>
      <c r="H16" s="17"/>
      <c r="I16" s="17">
        <v>-42659088</v>
      </c>
      <c r="J16" s="17"/>
      <c r="K16" s="17">
        <v>2055745</v>
      </c>
      <c r="L16" s="17"/>
      <c r="M16" s="17">
        <v>7910440051</v>
      </c>
      <c r="N16" s="17"/>
      <c r="O16" s="17">
        <v>7953099140</v>
      </c>
      <c r="P16" s="17"/>
      <c r="Q16" s="17">
        <v>-42659088</v>
      </c>
    </row>
    <row r="17" spans="1:17" ht="22.5" x14ac:dyDescent="0.45">
      <c r="A17" s="2" t="s">
        <v>15</v>
      </c>
      <c r="C17" s="17">
        <v>30724823</v>
      </c>
      <c r="D17" s="17"/>
      <c r="E17" s="17">
        <v>72812152562</v>
      </c>
      <c r="F17" s="17"/>
      <c r="G17" s="17">
        <v>67790650099</v>
      </c>
      <c r="H17" s="17"/>
      <c r="I17" s="17">
        <v>5021502463</v>
      </c>
      <c r="J17" s="17"/>
      <c r="K17" s="17">
        <v>30724823</v>
      </c>
      <c r="L17" s="17"/>
      <c r="M17" s="17">
        <v>72812152562</v>
      </c>
      <c r="N17" s="17"/>
      <c r="O17" s="17">
        <v>48083586295</v>
      </c>
      <c r="P17" s="17"/>
      <c r="Q17" s="17">
        <v>24728566267</v>
      </c>
    </row>
    <row r="18" spans="1:17" ht="22.5" x14ac:dyDescent="0.45">
      <c r="A18" s="2" t="s">
        <v>36</v>
      </c>
      <c r="C18" s="17">
        <v>2800000</v>
      </c>
      <c r="D18" s="17"/>
      <c r="E18" s="17">
        <v>15865038000</v>
      </c>
      <c r="F18" s="17"/>
      <c r="G18" s="17">
        <v>12733780500</v>
      </c>
      <c r="H18" s="17"/>
      <c r="I18" s="17">
        <v>3131257500</v>
      </c>
      <c r="J18" s="17"/>
      <c r="K18" s="17">
        <v>2800000</v>
      </c>
      <c r="L18" s="17"/>
      <c r="M18" s="17">
        <v>15865038000</v>
      </c>
      <c r="N18" s="17"/>
      <c r="O18" s="17">
        <v>12997773729</v>
      </c>
      <c r="P18" s="17"/>
      <c r="Q18" s="17">
        <v>2867264271</v>
      </c>
    </row>
    <row r="19" spans="1:17" ht="22.5" x14ac:dyDescent="0.45">
      <c r="A19" s="2" t="s">
        <v>42</v>
      </c>
      <c r="C19" s="17">
        <v>9777778</v>
      </c>
      <c r="D19" s="17"/>
      <c r="E19" s="17">
        <v>67940005544</v>
      </c>
      <c r="F19" s="17"/>
      <c r="G19" s="17">
        <v>57627509709</v>
      </c>
      <c r="H19" s="17"/>
      <c r="I19" s="17">
        <v>10312495835</v>
      </c>
      <c r="J19" s="17"/>
      <c r="K19" s="17">
        <v>9777778</v>
      </c>
      <c r="L19" s="17"/>
      <c r="M19" s="17">
        <v>67940005544</v>
      </c>
      <c r="N19" s="17"/>
      <c r="O19" s="17">
        <v>76143833064</v>
      </c>
      <c r="P19" s="17"/>
      <c r="Q19" s="17">
        <v>-8203827519</v>
      </c>
    </row>
    <row r="20" spans="1:17" ht="22.5" x14ac:dyDescent="0.45">
      <c r="A20" s="2" t="s">
        <v>18</v>
      </c>
      <c r="C20" s="17">
        <v>108053</v>
      </c>
      <c r="D20" s="17"/>
      <c r="E20" s="17">
        <v>53705042</v>
      </c>
      <c r="F20" s="17"/>
      <c r="G20" s="17">
        <v>53705042</v>
      </c>
      <c r="H20" s="17"/>
      <c r="I20" s="17">
        <v>0</v>
      </c>
      <c r="J20" s="17"/>
      <c r="K20" s="17">
        <v>108053</v>
      </c>
      <c r="L20" s="17"/>
      <c r="M20" s="17">
        <v>53705042</v>
      </c>
      <c r="N20" s="17"/>
      <c r="O20" s="17">
        <v>53705042</v>
      </c>
      <c r="P20" s="17"/>
      <c r="Q20" s="17">
        <v>0</v>
      </c>
    </row>
    <row r="21" spans="1:17" ht="22.5" x14ac:dyDescent="0.45">
      <c r="A21" s="2" t="s">
        <v>28</v>
      </c>
      <c r="C21" s="17">
        <v>1522111</v>
      </c>
      <c r="D21" s="17"/>
      <c r="E21" s="17">
        <v>7646977137</v>
      </c>
      <c r="F21" s="17"/>
      <c r="G21" s="17">
        <v>7171878043</v>
      </c>
      <c r="H21" s="17"/>
      <c r="I21" s="17">
        <v>475099094</v>
      </c>
      <c r="J21" s="17"/>
      <c r="K21" s="17">
        <v>1522111</v>
      </c>
      <c r="L21" s="17"/>
      <c r="M21" s="17">
        <v>7646977137</v>
      </c>
      <c r="N21" s="17"/>
      <c r="O21" s="17">
        <v>6606052832</v>
      </c>
      <c r="P21" s="17"/>
      <c r="Q21" s="17">
        <v>1040924305</v>
      </c>
    </row>
    <row r="22" spans="1:17" ht="22.5" x14ac:dyDescent="0.45">
      <c r="A22" s="2" t="s">
        <v>54</v>
      </c>
      <c r="C22" s="17">
        <v>442239</v>
      </c>
      <c r="D22" s="17"/>
      <c r="E22" s="17">
        <v>8299792959</v>
      </c>
      <c r="F22" s="17"/>
      <c r="G22" s="17">
        <v>8451482311</v>
      </c>
      <c r="H22" s="17"/>
      <c r="I22" s="17">
        <v>-151689351</v>
      </c>
      <c r="J22" s="17"/>
      <c r="K22" s="17">
        <v>442239</v>
      </c>
      <c r="L22" s="17"/>
      <c r="M22" s="17">
        <v>8299792959</v>
      </c>
      <c r="N22" s="17"/>
      <c r="O22" s="17">
        <v>8451482311</v>
      </c>
      <c r="P22" s="17"/>
      <c r="Q22" s="17">
        <v>-151689351</v>
      </c>
    </row>
    <row r="23" spans="1:17" ht="22.5" x14ac:dyDescent="0.45">
      <c r="A23" s="2" t="s">
        <v>50</v>
      </c>
      <c r="C23" s="17">
        <v>1464946</v>
      </c>
      <c r="D23" s="17"/>
      <c r="E23" s="17">
        <v>26095633917</v>
      </c>
      <c r="F23" s="17"/>
      <c r="G23" s="17">
        <v>23090106376</v>
      </c>
      <c r="H23" s="17"/>
      <c r="I23" s="17">
        <v>3005527541</v>
      </c>
      <c r="J23" s="17"/>
      <c r="K23" s="17">
        <v>1464946</v>
      </c>
      <c r="L23" s="17"/>
      <c r="M23" s="17">
        <v>26095633917</v>
      </c>
      <c r="N23" s="17"/>
      <c r="O23" s="17">
        <v>22512315201</v>
      </c>
      <c r="P23" s="17"/>
      <c r="Q23" s="17">
        <v>3583318716</v>
      </c>
    </row>
    <row r="24" spans="1:17" ht="22.5" x14ac:dyDescent="0.45">
      <c r="A24" s="2" t="s">
        <v>29</v>
      </c>
      <c r="C24" s="17">
        <v>797896</v>
      </c>
      <c r="D24" s="17"/>
      <c r="E24" s="17">
        <v>31487996196</v>
      </c>
      <c r="F24" s="17"/>
      <c r="G24" s="17">
        <v>32955320956</v>
      </c>
      <c r="H24" s="17"/>
      <c r="I24" s="17">
        <v>-1467324759</v>
      </c>
      <c r="J24" s="17"/>
      <c r="K24" s="17">
        <v>797896</v>
      </c>
      <c r="L24" s="17"/>
      <c r="M24" s="17">
        <v>31487996196</v>
      </c>
      <c r="N24" s="17"/>
      <c r="O24" s="17">
        <v>21975766010</v>
      </c>
      <c r="P24" s="17"/>
      <c r="Q24" s="17">
        <v>9512230186</v>
      </c>
    </row>
    <row r="25" spans="1:17" ht="22.5" x14ac:dyDescent="0.45">
      <c r="A25" s="2" t="s">
        <v>58</v>
      </c>
      <c r="C25" s="17">
        <v>6103764</v>
      </c>
      <c r="D25" s="17"/>
      <c r="E25" s="17">
        <v>7189924225</v>
      </c>
      <c r="F25" s="17"/>
      <c r="G25" s="17">
        <v>10443540204</v>
      </c>
      <c r="H25" s="17"/>
      <c r="I25" s="17">
        <v>-3253615978</v>
      </c>
      <c r="J25" s="17"/>
      <c r="K25" s="17">
        <v>6103764</v>
      </c>
      <c r="L25" s="17"/>
      <c r="M25" s="17">
        <v>7189924225</v>
      </c>
      <c r="N25" s="17"/>
      <c r="O25" s="17">
        <v>10443540204</v>
      </c>
      <c r="P25" s="17"/>
      <c r="Q25" s="17">
        <v>-3253615978</v>
      </c>
    </row>
    <row r="26" spans="1:17" ht="22.5" x14ac:dyDescent="0.45">
      <c r="A26" s="2" t="s">
        <v>31</v>
      </c>
      <c r="C26" s="17">
        <v>1199271</v>
      </c>
      <c r="D26" s="17"/>
      <c r="E26" s="17">
        <v>16296490064</v>
      </c>
      <c r="F26" s="17"/>
      <c r="G26" s="17">
        <v>17190591567</v>
      </c>
      <c r="H26" s="17"/>
      <c r="I26" s="17">
        <v>-894101502</v>
      </c>
      <c r="J26" s="17"/>
      <c r="K26" s="17">
        <v>1199271</v>
      </c>
      <c r="L26" s="17"/>
      <c r="M26" s="17">
        <v>16296490064</v>
      </c>
      <c r="N26" s="17"/>
      <c r="O26" s="17">
        <v>14189585679</v>
      </c>
      <c r="P26" s="17"/>
      <c r="Q26" s="17">
        <v>2106904385</v>
      </c>
    </row>
    <row r="27" spans="1:17" ht="22.5" x14ac:dyDescent="0.45">
      <c r="A27" s="2" t="s">
        <v>38</v>
      </c>
      <c r="C27" s="17">
        <v>2530547</v>
      </c>
      <c r="D27" s="17"/>
      <c r="E27" s="17">
        <v>61931369840</v>
      </c>
      <c r="F27" s="17"/>
      <c r="G27" s="17">
        <v>54787377543</v>
      </c>
      <c r="H27" s="17"/>
      <c r="I27" s="17">
        <v>7143992297</v>
      </c>
      <c r="J27" s="17"/>
      <c r="K27" s="17">
        <v>2530547</v>
      </c>
      <c r="L27" s="17"/>
      <c r="M27" s="17">
        <v>61931369840</v>
      </c>
      <c r="N27" s="17"/>
      <c r="O27" s="17">
        <v>60035793355</v>
      </c>
      <c r="P27" s="17"/>
      <c r="Q27" s="17">
        <v>1895576485</v>
      </c>
    </row>
    <row r="28" spans="1:17" ht="22.5" x14ac:dyDescent="0.45">
      <c r="A28" s="2" t="s">
        <v>43</v>
      </c>
      <c r="C28" s="17">
        <v>155210</v>
      </c>
      <c r="D28" s="17"/>
      <c r="E28" s="17">
        <v>6643576711</v>
      </c>
      <c r="F28" s="17"/>
      <c r="G28" s="17">
        <v>6337773657</v>
      </c>
      <c r="H28" s="17"/>
      <c r="I28" s="17">
        <v>305803054</v>
      </c>
      <c r="J28" s="17"/>
      <c r="K28" s="17">
        <v>155210</v>
      </c>
      <c r="L28" s="17"/>
      <c r="M28" s="17">
        <v>6643576711</v>
      </c>
      <c r="N28" s="17"/>
      <c r="O28" s="17">
        <v>5495467535</v>
      </c>
      <c r="P28" s="17"/>
      <c r="Q28" s="17">
        <v>1148109176</v>
      </c>
    </row>
    <row r="29" spans="1:17" ht="22.5" x14ac:dyDescent="0.45">
      <c r="A29" s="2" t="s">
        <v>39</v>
      </c>
      <c r="C29" s="17">
        <v>1600000</v>
      </c>
      <c r="D29" s="17"/>
      <c r="E29" s="17">
        <v>32254934400</v>
      </c>
      <c r="F29" s="17"/>
      <c r="G29" s="17">
        <v>30235024800</v>
      </c>
      <c r="H29" s="17"/>
      <c r="I29" s="17">
        <v>2019909600</v>
      </c>
      <c r="J29" s="17"/>
      <c r="K29" s="17">
        <v>1600000</v>
      </c>
      <c r="L29" s="17"/>
      <c r="M29" s="17">
        <v>32254934400</v>
      </c>
      <c r="N29" s="17"/>
      <c r="O29" s="17">
        <v>29787617280</v>
      </c>
      <c r="P29" s="17"/>
      <c r="Q29" s="17">
        <v>2467317120</v>
      </c>
    </row>
    <row r="30" spans="1:17" ht="22.5" x14ac:dyDescent="0.45">
      <c r="A30" s="2" t="s">
        <v>56</v>
      </c>
      <c r="C30" s="17">
        <v>120000</v>
      </c>
      <c r="D30" s="17"/>
      <c r="E30" s="17">
        <v>660844440</v>
      </c>
      <c r="F30" s="17"/>
      <c r="G30" s="17">
        <v>654606897</v>
      </c>
      <c r="H30" s="17"/>
      <c r="I30" s="17">
        <v>6237543</v>
      </c>
      <c r="J30" s="17"/>
      <c r="K30" s="17">
        <v>120000</v>
      </c>
      <c r="L30" s="17"/>
      <c r="M30" s="17">
        <v>660844440</v>
      </c>
      <c r="N30" s="17"/>
      <c r="O30" s="17">
        <v>654606897</v>
      </c>
      <c r="P30" s="17"/>
      <c r="Q30" s="17">
        <v>6237543</v>
      </c>
    </row>
    <row r="31" spans="1:17" ht="22.5" x14ac:dyDescent="0.45">
      <c r="A31" s="2" t="s">
        <v>49</v>
      </c>
      <c r="C31" s="17">
        <v>3140135</v>
      </c>
      <c r="D31" s="17"/>
      <c r="E31" s="17">
        <v>117803568165</v>
      </c>
      <c r="F31" s="17"/>
      <c r="G31" s="17">
        <v>114619687944</v>
      </c>
      <c r="H31" s="17"/>
      <c r="I31" s="17">
        <v>3183880221</v>
      </c>
      <c r="J31" s="17"/>
      <c r="K31" s="17">
        <v>3140135</v>
      </c>
      <c r="L31" s="17"/>
      <c r="M31" s="17">
        <v>117803568165</v>
      </c>
      <c r="N31" s="17"/>
      <c r="O31" s="17">
        <v>99953786309</v>
      </c>
      <c r="P31" s="17"/>
      <c r="Q31" s="17">
        <v>17849781856</v>
      </c>
    </row>
    <row r="32" spans="1:17" ht="22.5" x14ac:dyDescent="0.45">
      <c r="A32" s="2" t="s">
        <v>34</v>
      </c>
      <c r="C32" s="17">
        <v>5726275</v>
      </c>
      <c r="D32" s="17"/>
      <c r="E32" s="17">
        <v>59654294396</v>
      </c>
      <c r="F32" s="17"/>
      <c r="G32" s="17">
        <v>51343677047</v>
      </c>
      <c r="H32" s="17"/>
      <c r="I32" s="17">
        <v>8310617349</v>
      </c>
      <c r="J32" s="17"/>
      <c r="K32" s="17">
        <v>5726275</v>
      </c>
      <c r="L32" s="17"/>
      <c r="M32" s="17">
        <v>59654294396</v>
      </c>
      <c r="N32" s="17"/>
      <c r="O32" s="17">
        <v>61671897274</v>
      </c>
      <c r="P32" s="17"/>
      <c r="Q32" s="17">
        <v>-2017602877</v>
      </c>
    </row>
    <row r="33" spans="1:17" ht="22.5" x14ac:dyDescent="0.45">
      <c r="A33" s="2" t="s">
        <v>30</v>
      </c>
      <c r="C33" s="17">
        <v>3000000</v>
      </c>
      <c r="D33" s="17"/>
      <c r="E33" s="17">
        <v>31700254500</v>
      </c>
      <c r="F33" s="17"/>
      <c r="G33" s="17">
        <v>30686323500</v>
      </c>
      <c r="H33" s="17"/>
      <c r="I33" s="17">
        <v>1013931000</v>
      </c>
      <c r="J33" s="17"/>
      <c r="K33" s="17">
        <v>3000000</v>
      </c>
      <c r="L33" s="17"/>
      <c r="M33" s="17">
        <v>31700254500</v>
      </c>
      <c r="N33" s="17"/>
      <c r="O33" s="17">
        <v>28528653009</v>
      </c>
      <c r="P33" s="17"/>
      <c r="Q33" s="17">
        <v>3171601491</v>
      </c>
    </row>
    <row r="34" spans="1:17" ht="22.5" x14ac:dyDescent="0.45">
      <c r="A34" s="2" t="s">
        <v>45</v>
      </c>
      <c r="C34" s="17">
        <v>29081911</v>
      </c>
      <c r="D34" s="17"/>
      <c r="E34" s="17">
        <v>159866071171</v>
      </c>
      <c r="F34" s="17"/>
      <c r="G34" s="17">
        <v>143966190675</v>
      </c>
      <c r="H34" s="17"/>
      <c r="I34" s="17">
        <v>15899880496</v>
      </c>
      <c r="J34" s="17"/>
      <c r="K34" s="17">
        <v>29081911</v>
      </c>
      <c r="L34" s="17"/>
      <c r="M34" s="17">
        <v>159866071171</v>
      </c>
      <c r="N34" s="17"/>
      <c r="O34" s="17">
        <v>174223322496</v>
      </c>
      <c r="P34" s="17"/>
      <c r="Q34" s="17">
        <v>-14357251324</v>
      </c>
    </row>
    <row r="35" spans="1:17" ht="22.5" x14ac:dyDescent="0.45">
      <c r="A35" s="2" t="s">
        <v>33</v>
      </c>
      <c r="C35" s="17">
        <v>4000000</v>
      </c>
      <c r="D35" s="17"/>
      <c r="E35" s="17">
        <v>48390354000</v>
      </c>
      <c r="F35" s="17"/>
      <c r="G35" s="17">
        <v>45567252000</v>
      </c>
      <c r="H35" s="17"/>
      <c r="I35" s="17">
        <v>2823102000</v>
      </c>
      <c r="J35" s="17"/>
      <c r="K35" s="17">
        <v>4000000</v>
      </c>
      <c r="L35" s="17"/>
      <c r="M35" s="17">
        <v>48390354000</v>
      </c>
      <c r="N35" s="17"/>
      <c r="O35" s="17">
        <v>46464100362</v>
      </c>
      <c r="P35" s="17"/>
      <c r="Q35" s="17">
        <v>1926253638</v>
      </c>
    </row>
    <row r="36" spans="1:17" ht="22.5" x14ac:dyDescent="0.45">
      <c r="A36" s="2" t="s">
        <v>20</v>
      </c>
      <c r="C36" s="17">
        <v>319528</v>
      </c>
      <c r="D36" s="17"/>
      <c r="E36" s="17">
        <v>49537077038</v>
      </c>
      <c r="F36" s="17"/>
      <c r="G36" s="17">
        <v>43348649566</v>
      </c>
      <c r="H36" s="17"/>
      <c r="I36" s="17">
        <v>6188427472</v>
      </c>
      <c r="J36" s="17"/>
      <c r="K36" s="17">
        <v>319528</v>
      </c>
      <c r="L36" s="17"/>
      <c r="M36" s="17">
        <v>49537077038</v>
      </c>
      <c r="N36" s="17"/>
      <c r="O36" s="17">
        <v>39090086787</v>
      </c>
      <c r="P36" s="17"/>
      <c r="Q36" s="17">
        <v>10446990251</v>
      </c>
    </row>
    <row r="37" spans="1:17" ht="22.5" x14ac:dyDescent="0.45">
      <c r="A37" s="2" t="s">
        <v>26</v>
      </c>
      <c r="C37" s="17">
        <v>2635520</v>
      </c>
      <c r="D37" s="17"/>
      <c r="E37" s="17">
        <v>10419098334</v>
      </c>
      <c r="F37" s="17"/>
      <c r="G37" s="17">
        <v>12942002960</v>
      </c>
      <c r="H37" s="17"/>
      <c r="I37" s="17">
        <v>-2522904625</v>
      </c>
      <c r="J37" s="17"/>
      <c r="K37" s="17">
        <v>2635520</v>
      </c>
      <c r="L37" s="17"/>
      <c r="M37" s="17">
        <v>10419098334</v>
      </c>
      <c r="N37" s="17"/>
      <c r="O37" s="17">
        <v>11773894601</v>
      </c>
      <c r="P37" s="17"/>
      <c r="Q37" s="17">
        <v>-1354796266</v>
      </c>
    </row>
    <row r="38" spans="1:17" ht="22.5" x14ac:dyDescent="0.45">
      <c r="A38" s="2" t="s">
        <v>44</v>
      </c>
      <c r="C38" s="17">
        <v>24750000</v>
      </c>
      <c r="D38" s="17"/>
      <c r="E38" s="17">
        <v>90218238412</v>
      </c>
      <c r="F38" s="17"/>
      <c r="G38" s="17">
        <v>78838105500</v>
      </c>
      <c r="H38" s="17"/>
      <c r="I38" s="17">
        <v>11380132912</v>
      </c>
      <c r="J38" s="17"/>
      <c r="K38" s="17">
        <v>24750000</v>
      </c>
      <c r="L38" s="17"/>
      <c r="M38" s="17">
        <v>90218238412</v>
      </c>
      <c r="N38" s="17"/>
      <c r="O38" s="17">
        <v>79934110080</v>
      </c>
      <c r="P38" s="17"/>
      <c r="Q38" s="17">
        <v>10284128332</v>
      </c>
    </row>
    <row r="39" spans="1:17" ht="22.5" x14ac:dyDescent="0.45">
      <c r="A39" s="2" t="s">
        <v>55</v>
      </c>
      <c r="C39" s="17">
        <v>63212</v>
      </c>
      <c r="D39" s="17"/>
      <c r="E39" s="17">
        <v>6044184124</v>
      </c>
      <c r="F39" s="17"/>
      <c r="G39" s="17">
        <v>6088293747</v>
      </c>
      <c r="H39" s="17"/>
      <c r="I39" s="17">
        <v>-44109622</v>
      </c>
      <c r="J39" s="17"/>
      <c r="K39" s="17">
        <v>63212</v>
      </c>
      <c r="L39" s="17"/>
      <c r="M39" s="17">
        <v>6044184124</v>
      </c>
      <c r="N39" s="17"/>
      <c r="O39" s="17">
        <v>6088293747</v>
      </c>
      <c r="P39" s="17"/>
      <c r="Q39" s="17">
        <v>-44109622</v>
      </c>
    </row>
    <row r="40" spans="1:17" ht="22.5" x14ac:dyDescent="0.45">
      <c r="A40" s="2" t="s">
        <v>57</v>
      </c>
      <c r="C40" s="17">
        <v>33263</v>
      </c>
      <c r="D40" s="17"/>
      <c r="E40" s="17">
        <v>2147577280</v>
      </c>
      <c r="F40" s="17"/>
      <c r="G40" s="17">
        <v>2027904080</v>
      </c>
      <c r="H40" s="17"/>
      <c r="I40" s="17">
        <v>119673200</v>
      </c>
      <c r="J40" s="17"/>
      <c r="K40" s="17">
        <v>33263</v>
      </c>
      <c r="L40" s="17"/>
      <c r="M40" s="17">
        <v>2147577280</v>
      </c>
      <c r="N40" s="17"/>
      <c r="O40" s="17">
        <v>2027904080</v>
      </c>
      <c r="P40" s="17"/>
      <c r="Q40" s="17">
        <v>119673200</v>
      </c>
    </row>
    <row r="41" spans="1:17" ht="22.5" x14ac:dyDescent="0.45">
      <c r="A41" s="2" t="s">
        <v>23</v>
      </c>
      <c r="C41" s="17">
        <v>9231846</v>
      </c>
      <c r="D41" s="17"/>
      <c r="E41" s="17">
        <v>82041633655</v>
      </c>
      <c r="F41" s="17"/>
      <c r="G41" s="17">
        <v>83142863637</v>
      </c>
      <c r="H41" s="17"/>
      <c r="I41" s="17">
        <v>-1101229981</v>
      </c>
      <c r="J41" s="17"/>
      <c r="K41" s="17">
        <v>9231846</v>
      </c>
      <c r="L41" s="17"/>
      <c r="M41" s="17">
        <v>82041633655</v>
      </c>
      <c r="N41" s="17"/>
      <c r="O41" s="17">
        <v>88198300567</v>
      </c>
      <c r="P41" s="17"/>
      <c r="Q41" s="17">
        <v>-6156666911</v>
      </c>
    </row>
    <row r="42" spans="1:17" ht="22.5" x14ac:dyDescent="0.45">
      <c r="A42" s="2" t="s">
        <v>25</v>
      </c>
      <c r="C42" s="17">
        <v>5782522</v>
      </c>
      <c r="D42" s="17"/>
      <c r="E42" s="17">
        <v>19871236991</v>
      </c>
      <c r="F42" s="17"/>
      <c r="G42" s="17">
        <v>21032356422</v>
      </c>
      <c r="H42" s="17"/>
      <c r="I42" s="17">
        <v>-1161119430</v>
      </c>
      <c r="J42" s="17"/>
      <c r="K42" s="17">
        <v>5782522</v>
      </c>
      <c r="L42" s="17"/>
      <c r="M42" s="17">
        <v>19871236991</v>
      </c>
      <c r="N42" s="17"/>
      <c r="O42" s="17">
        <v>18644299984</v>
      </c>
      <c r="P42" s="17"/>
      <c r="Q42" s="17">
        <v>1226937007</v>
      </c>
    </row>
    <row r="43" spans="1:17" ht="22.5" x14ac:dyDescent="0.45">
      <c r="A43" s="2" t="s">
        <v>48</v>
      </c>
      <c r="C43" s="17">
        <v>45631190</v>
      </c>
      <c r="D43" s="17"/>
      <c r="E43" s="17">
        <v>78971210574</v>
      </c>
      <c r="F43" s="17"/>
      <c r="G43" s="17">
        <v>73437329075</v>
      </c>
      <c r="H43" s="17"/>
      <c r="I43" s="17">
        <v>5533881499</v>
      </c>
      <c r="J43" s="17"/>
      <c r="K43" s="17">
        <v>45631190</v>
      </c>
      <c r="L43" s="17"/>
      <c r="M43" s="17">
        <v>78971210574</v>
      </c>
      <c r="N43" s="17"/>
      <c r="O43" s="17">
        <v>86001959775</v>
      </c>
      <c r="P43" s="17"/>
      <c r="Q43" s="17">
        <v>-7030749200</v>
      </c>
    </row>
    <row r="44" spans="1:17" ht="22.5" x14ac:dyDescent="0.45">
      <c r="A44" s="2" t="s">
        <v>21</v>
      </c>
      <c r="C44" s="17">
        <v>499787</v>
      </c>
      <c r="D44" s="17"/>
      <c r="E44" s="17">
        <v>14695736448</v>
      </c>
      <c r="F44" s="17"/>
      <c r="G44" s="17">
        <v>13329499963</v>
      </c>
      <c r="H44" s="17"/>
      <c r="I44" s="17">
        <v>1366236485</v>
      </c>
      <c r="J44" s="17"/>
      <c r="K44" s="17">
        <v>499787</v>
      </c>
      <c r="L44" s="17"/>
      <c r="M44" s="17">
        <v>14695736448</v>
      </c>
      <c r="N44" s="17"/>
      <c r="O44" s="17">
        <v>12281637166</v>
      </c>
      <c r="P44" s="17"/>
      <c r="Q44" s="17">
        <v>2414099282</v>
      </c>
    </row>
    <row r="45" spans="1:17" ht="22.5" x14ac:dyDescent="0.45">
      <c r="A45" s="2" t="s">
        <v>32</v>
      </c>
      <c r="C45" s="17">
        <v>1614593</v>
      </c>
      <c r="D45" s="17"/>
      <c r="E45" s="17">
        <v>31714526751</v>
      </c>
      <c r="F45" s="17"/>
      <c r="G45" s="17">
        <v>31281180485</v>
      </c>
      <c r="H45" s="17"/>
      <c r="I45" s="17">
        <v>433346266</v>
      </c>
      <c r="J45" s="17"/>
      <c r="K45" s="17">
        <v>1614593</v>
      </c>
      <c r="L45" s="17"/>
      <c r="M45" s="17">
        <v>31714526751</v>
      </c>
      <c r="N45" s="17"/>
      <c r="O45" s="17">
        <v>33380490849</v>
      </c>
      <c r="P45" s="17"/>
      <c r="Q45" s="17">
        <v>-1665964097</v>
      </c>
    </row>
    <row r="46" spans="1:17" ht="22.5" x14ac:dyDescent="0.45">
      <c r="A46" s="2" t="s">
        <v>17</v>
      </c>
      <c r="C46" s="17">
        <v>38137</v>
      </c>
      <c r="D46" s="17"/>
      <c r="E46" s="17">
        <v>26537059</v>
      </c>
      <c r="F46" s="17"/>
      <c r="G46" s="17">
        <v>26537059</v>
      </c>
      <c r="H46" s="17"/>
      <c r="I46" s="17">
        <v>0</v>
      </c>
      <c r="J46" s="17"/>
      <c r="K46" s="17">
        <v>38137</v>
      </c>
      <c r="L46" s="17"/>
      <c r="M46" s="17">
        <v>26537059</v>
      </c>
      <c r="N46" s="17"/>
      <c r="O46" s="17">
        <v>26537059</v>
      </c>
      <c r="P46" s="17"/>
      <c r="Q46" s="17">
        <v>0</v>
      </c>
    </row>
    <row r="47" spans="1:17" ht="22.5" x14ac:dyDescent="0.45">
      <c r="A47" s="2" t="s">
        <v>37</v>
      </c>
      <c r="C47" s="17">
        <v>6700000</v>
      </c>
      <c r="D47" s="17"/>
      <c r="E47" s="17">
        <v>117751186800</v>
      </c>
      <c r="F47" s="17"/>
      <c r="G47" s="17">
        <v>106362355950</v>
      </c>
      <c r="H47" s="17"/>
      <c r="I47" s="17">
        <v>11388830850</v>
      </c>
      <c r="J47" s="17"/>
      <c r="K47" s="17">
        <v>6700000</v>
      </c>
      <c r="L47" s="17"/>
      <c r="M47" s="17">
        <v>117751186800</v>
      </c>
      <c r="N47" s="17"/>
      <c r="O47" s="17">
        <v>97414374574</v>
      </c>
      <c r="P47" s="17"/>
      <c r="Q47" s="17">
        <v>20336812226</v>
      </c>
    </row>
    <row r="48" spans="1:17" ht="22.5" x14ac:dyDescent="0.45">
      <c r="A48" s="2" t="s">
        <v>27</v>
      </c>
      <c r="C48" s="17">
        <v>70247</v>
      </c>
      <c r="D48" s="17"/>
      <c r="E48" s="17">
        <v>69829030</v>
      </c>
      <c r="F48" s="17"/>
      <c r="G48" s="17">
        <v>69829030</v>
      </c>
      <c r="H48" s="17"/>
      <c r="I48" s="17">
        <v>0</v>
      </c>
      <c r="J48" s="17"/>
      <c r="K48" s="17">
        <v>70247</v>
      </c>
      <c r="L48" s="17"/>
      <c r="M48" s="17">
        <v>69829030</v>
      </c>
      <c r="N48" s="17"/>
      <c r="O48" s="17">
        <v>70310780</v>
      </c>
      <c r="P48" s="17"/>
      <c r="Q48" s="17">
        <v>-481749</v>
      </c>
    </row>
    <row r="49" spans="1:17" ht="22.5" x14ac:dyDescent="0.45">
      <c r="A49" s="2" t="s">
        <v>60</v>
      </c>
      <c r="C49" s="17">
        <v>43000</v>
      </c>
      <c r="D49" s="17"/>
      <c r="E49" s="17">
        <f>39986191189+15</f>
        <v>39986191204</v>
      </c>
      <c r="F49" s="17"/>
      <c r="G49" s="17">
        <v>40412673875</v>
      </c>
      <c r="H49" s="17"/>
      <c r="I49" s="17">
        <v>-426482682</v>
      </c>
      <c r="J49" s="17"/>
      <c r="K49" s="17">
        <v>43000</v>
      </c>
      <c r="L49" s="17"/>
      <c r="M49" s="17">
        <f>39986191189+15</f>
        <v>39986191204</v>
      </c>
      <c r="N49" s="17"/>
      <c r="O49" s="17">
        <v>40397220667</v>
      </c>
      <c r="P49" s="17"/>
      <c r="Q49" s="17">
        <f>-411029478-127</f>
        <v>-411029605</v>
      </c>
    </row>
    <row r="50" spans="1:17" ht="23.25" thickBot="1" x14ac:dyDescent="0.5">
      <c r="C50" s="19">
        <f>SUM(C8:C49)</f>
        <v>251967710</v>
      </c>
      <c r="D50" s="17"/>
      <c r="E50" s="19">
        <f>SUM(E8:E49)</f>
        <v>1649041391030</v>
      </c>
      <c r="F50" s="17"/>
      <c r="G50" s="19">
        <f>SUM(G8:G49)</f>
        <v>1527470382973</v>
      </c>
      <c r="H50" s="17"/>
      <c r="I50" s="19">
        <f>SUM(I8:I49)</f>
        <v>121571008057</v>
      </c>
      <c r="J50" s="17"/>
      <c r="K50" s="19">
        <f>SUM(K8:K49)</f>
        <v>251967710</v>
      </c>
      <c r="L50" s="17"/>
      <c r="M50" s="19">
        <f>SUM(M8:M49)</f>
        <v>1649041391030</v>
      </c>
      <c r="N50" s="17"/>
      <c r="O50" s="19">
        <f>SUM(O8:O49)</f>
        <v>1519876604522</v>
      </c>
      <c r="P50" s="17"/>
      <c r="Q50" s="19">
        <f>SUM(Q8:Q49)</f>
        <v>129164786380</v>
      </c>
    </row>
    <row r="51" spans="1:17" ht="19.5" thickTop="1" x14ac:dyDescent="0.45">
      <c r="Q51" s="3"/>
    </row>
    <row r="52" spans="1:17" x14ac:dyDescent="0.45">
      <c r="E52" s="3"/>
      <c r="G52" s="3"/>
      <c r="K52" s="3"/>
      <c r="M52" s="24"/>
    </row>
    <row r="53" spans="1:17" x14ac:dyDescent="0.45">
      <c r="E53" s="3"/>
      <c r="G53" s="3"/>
      <c r="I53" s="20"/>
      <c r="K53" s="3"/>
      <c r="M53" s="24"/>
    </row>
    <row r="54" spans="1:17" x14ac:dyDescent="0.45">
      <c r="E54" s="3"/>
      <c r="G54" s="3"/>
      <c r="K54" s="3"/>
      <c r="M54" s="24"/>
    </row>
    <row r="55" spans="1:17" x14ac:dyDescent="0.45">
      <c r="G55" s="3"/>
      <c r="I55" s="20"/>
      <c r="K55" s="3"/>
      <c r="M55" s="3"/>
      <c r="Q55" s="3"/>
    </row>
    <row r="56" spans="1:17" x14ac:dyDescent="0.45">
      <c r="G56" s="3"/>
      <c r="K56" s="20"/>
      <c r="M56" s="3"/>
    </row>
    <row r="57" spans="1:17" x14ac:dyDescent="0.45">
      <c r="M57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7"/>
  <sheetViews>
    <sheetView rightToLeft="1" view="pageBreakPreview" zoomScaleNormal="100" zoomScaleSheetLayoutView="100" workbookViewId="0">
      <selection activeCell="I16" sqref="I16"/>
    </sheetView>
  </sheetViews>
  <sheetFormatPr defaultRowHeight="18.75" x14ac:dyDescent="0.45"/>
  <cols>
    <col min="1" max="1" width="27.42578125" style="2" bestFit="1" customWidth="1"/>
    <col min="2" max="2" width="1" style="2" customWidth="1"/>
    <col min="3" max="3" width="12.28515625" style="2" bestFit="1" customWidth="1"/>
    <col min="4" max="4" width="1" style="2" customWidth="1"/>
    <col min="5" max="5" width="18.140625" style="2" bestFit="1" customWidth="1"/>
    <col min="6" max="6" width="1" style="2" customWidth="1"/>
    <col min="7" max="7" width="18" style="2" bestFit="1" customWidth="1"/>
    <col min="8" max="8" width="1" style="2" customWidth="1"/>
    <col min="9" max="9" width="32.5703125" style="2" bestFit="1" customWidth="1"/>
    <col min="10" max="10" width="1" style="2" customWidth="1"/>
    <col min="11" max="11" width="14.855468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1.42578125" style="2" bestFit="1" customWidth="1"/>
    <col min="16" max="16" width="1" style="2" customWidth="1"/>
    <col min="17" max="17" width="32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9" t="s">
        <v>3</v>
      </c>
      <c r="C6" s="10" t="s">
        <v>93</v>
      </c>
      <c r="D6" s="10" t="s">
        <v>93</v>
      </c>
      <c r="E6" s="10" t="s">
        <v>93</v>
      </c>
      <c r="F6" s="10" t="s">
        <v>93</v>
      </c>
      <c r="G6" s="10" t="s">
        <v>93</v>
      </c>
      <c r="H6" s="10" t="s">
        <v>93</v>
      </c>
      <c r="I6" s="10" t="s">
        <v>93</v>
      </c>
      <c r="K6" s="10" t="s">
        <v>94</v>
      </c>
      <c r="L6" s="10" t="s">
        <v>94</v>
      </c>
      <c r="M6" s="10" t="s">
        <v>94</v>
      </c>
      <c r="N6" s="10" t="s">
        <v>94</v>
      </c>
      <c r="O6" s="10" t="s">
        <v>94</v>
      </c>
      <c r="P6" s="10" t="s">
        <v>94</v>
      </c>
      <c r="Q6" s="10" t="s">
        <v>94</v>
      </c>
    </row>
    <row r="7" spans="1:17" ht="30" x14ac:dyDescent="0.45">
      <c r="A7" s="10" t="s">
        <v>3</v>
      </c>
      <c r="C7" s="10" t="s">
        <v>7</v>
      </c>
      <c r="E7" s="10" t="s">
        <v>159</v>
      </c>
      <c r="G7" s="10" t="s">
        <v>160</v>
      </c>
      <c r="I7" s="10" t="s">
        <v>162</v>
      </c>
      <c r="K7" s="10" t="s">
        <v>7</v>
      </c>
      <c r="M7" s="10" t="s">
        <v>159</v>
      </c>
      <c r="O7" s="10" t="s">
        <v>160</v>
      </c>
      <c r="Q7" s="10" t="s">
        <v>162</v>
      </c>
    </row>
    <row r="8" spans="1:17" ht="22.5" x14ac:dyDescent="0.45">
      <c r="A8" s="2" t="s">
        <v>22</v>
      </c>
      <c r="C8" s="17">
        <v>67951</v>
      </c>
      <c r="D8" s="17"/>
      <c r="E8" s="17">
        <v>181949115</v>
      </c>
      <c r="F8" s="17"/>
      <c r="G8" s="17">
        <v>170135523</v>
      </c>
      <c r="H8" s="17"/>
      <c r="I8" s="17">
        <v>11813592</v>
      </c>
      <c r="J8" s="17"/>
      <c r="K8" s="17">
        <v>67951</v>
      </c>
      <c r="L8" s="17"/>
      <c r="M8" s="17">
        <v>181949115</v>
      </c>
      <c r="N8" s="17"/>
      <c r="O8" s="17">
        <v>170135523</v>
      </c>
      <c r="P8" s="17"/>
      <c r="Q8" s="17">
        <v>11813592</v>
      </c>
    </row>
    <row r="9" spans="1:17" ht="22.5" x14ac:dyDescent="0.45">
      <c r="A9" s="2" t="s">
        <v>35</v>
      </c>
      <c r="C9" s="17">
        <v>2044225</v>
      </c>
      <c r="D9" s="17"/>
      <c r="E9" s="17">
        <v>24200474969</v>
      </c>
      <c r="F9" s="17"/>
      <c r="G9" s="17">
        <v>18266705426</v>
      </c>
      <c r="H9" s="17"/>
      <c r="I9" s="17">
        <v>5933769543</v>
      </c>
      <c r="J9" s="17"/>
      <c r="K9" s="17">
        <v>7412390</v>
      </c>
      <c r="L9" s="17"/>
      <c r="M9" s="17">
        <v>77945999926</v>
      </c>
      <c r="N9" s="17"/>
      <c r="O9" s="17">
        <v>65913693849</v>
      </c>
      <c r="P9" s="17"/>
      <c r="Q9" s="17">
        <v>12032306077</v>
      </c>
    </row>
    <row r="10" spans="1:17" ht="22.5" x14ac:dyDescent="0.45">
      <c r="A10" s="2" t="s">
        <v>51</v>
      </c>
      <c r="C10" s="17">
        <v>34636</v>
      </c>
      <c r="D10" s="17"/>
      <c r="E10" s="17">
        <v>741431820</v>
      </c>
      <c r="F10" s="17"/>
      <c r="G10" s="17">
        <v>632556270</v>
      </c>
      <c r="H10" s="17"/>
      <c r="I10" s="17">
        <v>108875550</v>
      </c>
      <c r="J10" s="17"/>
      <c r="K10" s="17">
        <v>34636</v>
      </c>
      <c r="L10" s="17"/>
      <c r="M10" s="17">
        <v>741431820</v>
      </c>
      <c r="N10" s="17"/>
      <c r="O10" s="17">
        <v>632556270</v>
      </c>
      <c r="P10" s="17"/>
      <c r="Q10" s="17">
        <v>108875550</v>
      </c>
    </row>
    <row r="11" spans="1:17" ht="22.5" x14ac:dyDescent="0.45">
      <c r="A11" s="2" t="s">
        <v>43</v>
      </c>
      <c r="C11" s="17">
        <v>163173</v>
      </c>
      <c r="D11" s="17"/>
      <c r="E11" s="17">
        <v>7450133274</v>
      </c>
      <c r="F11" s="17"/>
      <c r="G11" s="17">
        <v>5777410760</v>
      </c>
      <c r="H11" s="17"/>
      <c r="I11" s="17">
        <v>1672722514</v>
      </c>
      <c r="J11" s="17"/>
      <c r="K11" s="17">
        <v>163173</v>
      </c>
      <c r="L11" s="17"/>
      <c r="M11" s="17">
        <v>7450133274</v>
      </c>
      <c r="N11" s="17"/>
      <c r="O11" s="17">
        <v>5777410760</v>
      </c>
      <c r="P11" s="17"/>
      <c r="Q11" s="17">
        <v>1672722514</v>
      </c>
    </row>
    <row r="12" spans="1:17" ht="22.5" x14ac:dyDescent="0.45">
      <c r="A12" s="2" t="s">
        <v>24</v>
      </c>
      <c r="C12" s="17">
        <v>1</v>
      </c>
      <c r="D12" s="17"/>
      <c r="E12" s="17">
        <v>1</v>
      </c>
      <c r="F12" s="17"/>
      <c r="G12" s="17">
        <v>10329</v>
      </c>
      <c r="H12" s="17"/>
      <c r="I12" s="17">
        <v>-10328</v>
      </c>
      <c r="J12" s="17"/>
      <c r="K12" s="17">
        <v>3639778</v>
      </c>
      <c r="L12" s="17"/>
      <c r="M12" s="17">
        <v>80214247486</v>
      </c>
      <c r="N12" s="17"/>
      <c r="O12" s="17">
        <v>37591751613</v>
      </c>
      <c r="P12" s="17"/>
      <c r="Q12" s="17">
        <v>42622495873</v>
      </c>
    </row>
    <row r="13" spans="1:17" ht="22.5" x14ac:dyDescent="0.45">
      <c r="A13" s="2" t="s">
        <v>19</v>
      </c>
      <c r="C13" s="17">
        <v>1</v>
      </c>
      <c r="D13" s="17"/>
      <c r="E13" s="17">
        <v>1</v>
      </c>
      <c r="F13" s="17"/>
      <c r="G13" s="17">
        <v>1447</v>
      </c>
      <c r="H13" s="17"/>
      <c r="I13" s="17">
        <v>-1446</v>
      </c>
      <c r="J13" s="17"/>
      <c r="K13" s="17">
        <v>10941438</v>
      </c>
      <c r="L13" s="17"/>
      <c r="M13" s="17">
        <v>18462604603</v>
      </c>
      <c r="N13" s="17"/>
      <c r="O13" s="17">
        <v>16940679530</v>
      </c>
      <c r="P13" s="17"/>
      <c r="Q13" s="17">
        <v>1521925073</v>
      </c>
    </row>
    <row r="14" spans="1:17" ht="22.5" x14ac:dyDescent="0.45">
      <c r="A14" s="2" t="s">
        <v>40</v>
      </c>
      <c r="C14" s="17">
        <v>551724</v>
      </c>
      <c r="D14" s="17"/>
      <c r="E14" s="17">
        <v>4693632656</v>
      </c>
      <c r="F14" s="17"/>
      <c r="G14" s="17">
        <v>6120451529</v>
      </c>
      <c r="H14" s="17"/>
      <c r="I14" s="17">
        <v>-1426818873</v>
      </c>
      <c r="J14" s="17"/>
      <c r="K14" s="17">
        <v>1351724</v>
      </c>
      <c r="L14" s="17"/>
      <c r="M14" s="17">
        <v>12711498821</v>
      </c>
      <c r="N14" s="17"/>
      <c r="O14" s="17">
        <v>13407573840</v>
      </c>
      <c r="P14" s="17"/>
      <c r="Q14" s="17">
        <v>-696075019</v>
      </c>
    </row>
    <row r="15" spans="1:17" ht="22.5" x14ac:dyDescent="0.45">
      <c r="A15" s="2" t="s">
        <v>163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v>0</v>
      </c>
      <c r="J15" s="17"/>
      <c r="K15" s="17">
        <v>1350000</v>
      </c>
      <c r="L15" s="17"/>
      <c r="M15" s="17">
        <v>29107350000</v>
      </c>
      <c r="N15" s="17"/>
      <c r="O15" s="17">
        <v>29107350000</v>
      </c>
      <c r="P15" s="17"/>
      <c r="Q15" s="17">
        <v>0</v>
      </c>
    </row>
    <row r="16" spans="1:17" ht="22.5" x14ac:dyDescent="0.45">
      <c r="A16" s="2" t="s">
        <v>118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v>0</v>
      </c>
      <c r="J16" s="17"/>
      <c r="K16" s="17">
        <v>7500000</v>
      </c>
      <c r="L16" s="17"/>
      <c r="M16" s="17">
        <v>43879930171</v>
      </c>
      <c r="N16" s="17"/>
      <c r="O16" s="17">
        <v>48012615000</v>
      </c>
      <c r="P16" s="17"/>
      <c r="Q16" s="17">
        <v>-4132684829</v>
      </c>
    </row>
    <row r="17" spans="1:17" ht="22.5" x14ac:dyDescent="0.45">
      <c r="A17" s="2" t="s">
        <v>23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v>0</v>
      </c>
      <c r="J17" s="17"/>
      <c r="K17" s="17">
        <v>2414189</v>
      </c>
      <c r="L17" s="17"/>
      <c r="M17" s="17">
        <v>21880659887</v>
      </c>
      <c r="N17" s="17"/>
      <c r="O17" s="17">
        <v>23255678186</v>
      </c>
      <c r="P17" s="17"/>
      <c r="Q17" s="17">
        <v>-1375018299</v>
      </c>
    </row>
    <row r="18" spans="1:17" ht="22.5" x14ac:dyDescent="0.45">
      <c r="A18" s="2" t="s">
        <v>136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v>0</v>
      </c>
      <c r="J18" s="17"/>
      <c r="K18" s="17">
        <v>950000</v>
      </c>
      <c r="L18" s="17"/>
      <c r="M18" s="17">
        <v>102952783494</v>
      </c>
      <c r="N18" s="17"/>
      <c r="O18" s="17">
        <v>107044622167</v>
      </c>
      <c r="P18" s="17"/>
      <c r="Q18" s="17">
        <v>-4091838673</v>
      </c>
    </row>
    <row r="19" spans="1:17" ht="22.5" x14ac:dyDescent="0.45">
      <c r="A19" s="2" t="s">
        <v>164</v>
      </c>
      <c r="C19" s="17">
        <v>0</v>
      </c>
      <c r="D19" s="17"/>
      <c r="E19" s="17">
        <v>0</v>
      </c>
      <c r="F19" s="17"/>
      <c r="G19" s="17">
        <v>0</v>
      </c>
      <c r="H19" s="17"/>
      <c r="I19" s="17">
        <v>0</v>
      </c>
      <c r="J19" s="17"/>
      <c r="K19" s="17">
        <v>551724</v>
      </c>
      <c r="L19" s="17"/>
      <c r="M19" s="17">
        <v>8214618636</v>
      </c>
      <c r="N19" s="17"/>
      <c r="O19" s="17">
        <v>8214618636</v>
      </c>
      <c r="P19" s="17"/>
      <c r="Q19" s="17">
        <v>0</v>
      </c>
    </row>
    <row r="20" spans="1:17" ht="22.5" x14ac:dyDescent="0.45">
      <c r="A20" s="2" t="s">
        <v>165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v>0</v>
      </c>
      <c r="J20" s="17"/>
      <c r="K20" s="17">
        <v>981595</v>
      </c>
      <c r="L20" s="17"/>
      <c r="M20" s="17">
        <v>8139741798</v>
      </c>
      <c r="N20" s="17"/>
      <c r="O20" s="17">
        <v>10514845640</v>
      </c>
      <c r="P20" s="17"/>
      <c r="Q20" s="17">
        <v>-2375103842</v>
      </c>
    </row>
    <row r="21" spans="1:17" ht="22.5" x14ac:dyDescent="0.45">
      <c r="A21" s="2" t="s">
        <v>166</v>
      </c>
      <c r="C21" s="17">
        <v>0</v>
      </c>
      <c r="D21" s="17"/>
      <c r="E21" s="17">
        <v>0</v>
      </c>
      <c r="F21" s="17"/>
      <c r="G21" s="17">
        <v>0</v>
      </c>
      <c r="H21" s="17"/>
      <c r="I21" s="17">
        <v>0</v>
      </c>
      <c r="J21" s="17"/>
      <c r="K21" s="17">
        <v>11450002</v>
      </c>
      <c r="L21" s="17"/>
      <c r="M21" s="17">
        <v>57082811327</v>
      </c>
      <c r="N21" s="17"/>
      <c r="O21" s="17">
        <v>73936656674</v>
      </c>
      <c r="P21" s="17"/>
      <c r="Q21" s="17">
        <v>-16853845347</v>
      </c>
    </row>
    <row r="22" spans="1:17" ht="22.5" x14ac:dyDescent="0.45">
      <c r="A22" s="2" t="s">
        <v>167</v>
      </c>
      <c r="C22" s="17">
        <v>0</v>
      </c>
      <c r="D22" s="17"/>
      <c r="E22" s="17">
        <v>0</v>
      </c>
      <c r="F22" s="17"/>
      <c r="G22" s="17">
        <v>0</v>
      </c>
      <c r="H22" s="17"/>
      <c r="I22" s="17">
        <v>0</v>
      </c>
      <c r="J22" s="17"/>
      <c r="K22" s="17">
        <v>4727272</v>
      </c>
      <c r="L22" s="17"/>
      <c r="M22" s="17">
        <v>12281452656</v>
      </c>
      <c r="N22" s="17"/>
      <c r="O22" s="17">
        <v>5380520717</v>
      </c>
      <c r="P22" s="17"/>
      <c r="Q22" s="17">
        <v>6900931939</v>
      </c>
    </row>
    <row r="23" spans="1:17" ht="22.5" x14ac:dyDescent="0.45">
      <c r="A23" s="2" t="s">
        <v>157</v>
      </c>
      <c r="C23" s="17">
        <v>0</v>
      </c>
      <c r="D23" s="17"/>
      <c r="E23" s="17">
        <v>0</v>
      </c>
      <c r="F23" s="17"/>
      <c r="G23" s="17">
        <v>0</v>
      </c>
      <c r="H23" s="17"/>
      <c r="I23" s="17">
        <v>0</v>
      </c>
      <c r="J23" s="17"/>
      <c r="K23" s="17">
        <v>25453</v>
      </c>
      <c r="L23" s="17"/>
      <c r="M23" s="17">
        <v>25453000</v>
      </c>
      <c r="N23" s="17"/>
      <c r="O23" s="17">
        <v>25301554</v>
      </c>
      <c r="P23" s="17"/>
      <c r="Q23" s="17">
        <v>151446</v>
      </c>
    </row>
    <row r="24" spans="1:17" ht="22.5" x14ac:dyDescent="0.45">
      <c r="A24" s="2" t="s">
        <v>168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v>0</v>
      </c>
      <c r="J24" s="17"/>
      <c r="K24" s="17">
        <v>3060000</v>
      </c>
      <c r="L24" s="17"/>
      <c r="M24" s="17">
        <v>26817840000</v>
      </c>
      <c r="N24" s="17"/>
      <c r="O24" s="17">
        <v>33398887140</v>
      </c>
      <c r="P24" s="17"/>
      <c r="Q24" s="17">
        <v>-6581047140</v>
      </c>
    </row>
    <row r="25" spans="1:17" ht="22.5" x14ac:dyDescent="0.45">
      <c r="A25" s="2" t="s">
        <v>36</v>
      </c>
      <c r="C25" s="17">
        <v>0</v>
      </c>
      <c r="D25" s="17"/>
      <c r="E25" s="17">
        <v>0</v>
      </c>
      <c r="F25" s="17"/>
      <c r="G25" s="17">
        <v>0</v>
      </c>
      <c r="H25" s="17"/>
      <c r="I25" s="17">
        <v>0</v>
      </c>
      <c r="J25" s="17"/>
      <c r="K25" s="17">
        <v>17144968</v>
      </c>
      <c r="L25" s="17"/>
      <c r="M25" s="17">
        <v>140472919238</v>
      </c>
      <c r="N25" s="17"/>
      <c r="O25" s="17">
        <v>141091315401</v>
      </c>
      <c r="P25" s="17"/>
      <c r="Q25" s="17">
        <v>-618396163</v>
      </c>
    </row>
    <row r="26" spans="1:17" ht="22.5" x14ac:dyDescent="0.45">
      <c r="A26" s="2" t="s">
        <v>123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v>0</v>
      </c>
      <c r="J26" s="17"/>
      <c r="K26" s="17">
        <v>706652</v>
      </c>
      <c r="L26" s="17"/>
      <c r="M26" s="17">
        <v>16058098316</v>
      </c>
      <c r="N26" s="17"/>
      <c r="O26" s="17">
        <v>14041923937</v>
      </c>
      <c r="P26" s="17"/>
      <c r="Q26" s="17">
        <v>2016174379</v>
      </c>
    </row>
    <row r="27" spans="1:17" ht="22.5" x14ac:dyDescent="0.45">
      <c r="A27" s="2" t="s">
        <v>169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v>0</v>
      </c>
      <c r="J27" s="17"/>
      <c r="K27" s="17">
        <v>6460</v>
      </c>
      <c r="L27" s="17"/>
      <c r="M27" s="17">
        <v>126116903</v>
      </c>
      <c r="N27" s="17"/>
      <c r="O27" s="17">
        <v>138320467</v>
      </c>
      <c r="P27" s="17"/>
      <c r="Q27" s="17">
        <v>-12203564</v>
      </c>
    </row>
    <row r="28" spans="1:17" ht="22.5" x14ac:dyDescent="0.45">
      <c r="A28" s="2" t="s">
        <v>128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v>0</v>
      </c>
      <c r="J28" s="17"/>
      <c r="K28" s="17">
        <v>9500608</v>
      </c>
      <c r="L28" s="17"/>
      <c r="M28" s="17">
        <v>151422936591</v>
      </c>
      <c r="N28" s="17"/>
      <c r="O28" s="17">
        <v>131457963425</v>
      </c>
      <c r="P28" s="17"/>
      <c r="Q28" s="17">
        <v>19964973166</v>
      </c>
    </row>
    <row r="29" spans="1:17" ht="22.5" x14ac:dyDescent="0.45">
      <c r="A29" s="2" t="s">
        <v>41</v>
      </c>
      <c r="C29" s="17">
        <v>0</v>
      </c>
      <c r="D29" s="17"/>
      <c r="E29" s="17">
        <v>0</v>
      </c>
      <c r="F29" s="17"/>
      <c r="G29" s="17">
        <v>0</v>
      </c>
      <c r="H29" s="17"/>
      <c r="I29" s="17">
        <v>0</v>
      </c>
      <c r="J29" s="17"/>
      <c r="K29" s="17">
        <v>1000000</v>
      </c>
      <c r="L29" s="17"/>
      <c r="M29" s="17">
        <v>7684130956</v>
      </c>
      <c r="N29" s="17"/>
      <c r="O29" s="17">
        <v>5886522765</v>
      </c>
      <c r="P29" s="17"/>
      <c r="Q29" s="17">
        <v>1797608191</v>
      </c>
    </row>
    <row r="30" spans="1:17" ht="22.5" x14ac:dyDescent="0.45">
      <c r="A30" s="2" t="s">
        <v>170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v>0</v>
      </c>
      <c r="J30" s="17"/>
      <c r="K30" s="17">
        <v>1819888</v>
      </c>
      <c r="L30" s="17"/>
      <c r="M30" s="17">
        <v>28221638814</v>
      </c>
      <c r="N30" s="17"/>
      <c r="O30" s="17">
        <v>17856741056</v>
      </c>
      <c r="P30" s="17"/>
      <c r="Q30" s="17">
        <v>10364897758</v>
      </c>
    </row>
    <row r="31" spans="1:17" ht="22.5" x14ac:dyDescent="0.45">
      <c r="A31" s="2" t="s">
        <v>171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J31" s="17"/>
      <c r="K31" s="17">
        <v>1394767</v>
      </c>
      <c r="L31" s="17"/>
      <c r="M31" s="17">
        <v>5236690201</v>
      </c>
      <c r="N31" s="17"/>
      <c r="O31" s="17">
        <v>6886595532</v>
      </c>
      <c r="P31" s="17"/>
      <c r="Q31" s="17">
        <v>-1649905331</v>
      </c>
    </row>
    <row r="32" spans="1:17" ht="22.5" x14ac:dyDescent="0.45">
      <c r="A32" s="2" t="s">
        <v>152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v>0</v>
      </c>
      <c r="J32" s="17"/>
      <c r="K32" s="17">
        <v>325402</v>
      </c>
      <c r="L32" s="17"/>
      <c r="M32" s="17">
        <v>7103166662</v>
      </c>
      <c r="N32" s="17"/>
      <c r="O32" s="17">
        <v>6045900353</v>
      </c>
      <c r="P32" s="17"/>
      <c r="Q32" s="17">
        <v>1057266309</v>
      </c>
    </row>
    <row r="33" spans="1:17" ht="22.5" x14ac:dyDescent="0.45">
      <c r="A33" s="2" t="s">
        <v>172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J33" s="17"/>
      <c r="K33" s="17">
        <v>1</v>
      </c>
      <c r="L33" s="17"/>
      <c r="M33" s="17">
        <v>1</v>
      </c>
      <c r="N33" s="17"/>
      <c r="O33" s="17">
        <v>7972</v>
      </c>
      <c r="P33" s="17"/>
      <c r="Q33" s="17">
        <v>-7971</v>
      </c>
    </row>
    <row r="34" spans="1:17" ht="22.5" x14ac:dyDescent="0.45">
      <c r="A34" s="2" t="s">
        <v>173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v>0</v>
      </c>
      <c r="J34" s="17"/>
      <c r="K34" s="17">
        <v>6000000</v>
      </c>
      <c r="L34" s="17"/>
      <c r="M34" s="17">
        <v>23839307204</v>
      </c>
      <c r="N34" s="17"/>
      <c r="O34" s="17">
        <v>17624506500</v>
      </c>
      <c r="P34" s="17"/>
      <c r="Q34" s="17">
        <v>6214800704</v>
      </c>
    </row>
    <row r="35" spans="1:17" ht="22.5" x14ac:dyDescent="0.45">
      <c r="A35" s="2" t="s">
        <v>132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v>0</v>
      </c>
      <c r="J35" s="17"/>
      <c r="K35" s="17">
        <v>600000</v>
      </c>
      <c r="L35" s="17"/>
      <c r="M35" s="17">
        <v>53718654721</v>
      </c>
      <c r="N35" s="17"/>
      <c r="O35" s="17">
        <v>39871848842</v>
      </c>
      <c r="P35" s="17"/>
      <c r="Q35" s="17">
        <v>13846805879</v>
      </c>
    </row>
    <row r="36" spans="1:17" ht="22.5" x14ac:dyDescent="0.45">
      <c r="A36" s="2" t="s">
        <v>15</v>
      </c>
      <c r="C36" s="17">
        <v>0</v>
      </c>
      <c r="D36" s="17"/>
      <c r="E36" s="17">
        <v>0</v>
      </c>
      <c r="F36" s="17"/>
      <c r="G36" s="17">
        <v>0</v>
      </c>
      <c r="H36" s="17"/>
      <c r="I36" s="17">
        <v>0</v>
      </c>
      <c r="J36" s="17"/>
      <c r="K36" s="17">
        <v>4100000</v>
      </c>
      <c r="L36" s="17"/>
      <c r="M36" s="17">
        <v>10698501001</v>
      </c>
      <c r="N36" s="17"/>
      <c r="O36" s="17">
        <v>9164050218</v>
      </c>
      <c r="P36" s="17"/>
      <c r="Q36" s="17">
        <v>1534450783</v>
      </c>
    </row>
    <row r="37" spans="1:17" ht="22.5" x14ac:dyDescent="0.45">
      <c r="A37" s="2" t="s">
        <v>174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J37" s="17"/>
      <c r="K37" s="17">
        <v>3600000</v>
      </c>
      <c r="L37" s="17"/>
      <c r="M37" s="17">
        <v>42005002045</v>
      </c>
      <c r="N37" s="17"/>
      <c r="O37" s="17">
        <v>35606871000</v>
      </c>
      <c r="P37" s="17"/>
      <c r="Q37" s="17">
        <v>6398131045</v>
      </c>
    </row>
    <row r="38" spans="1:17" ht="22.5" x14ac:dyDescent="0.45">
      <c r="A38" s="2" t="s">
        <v>141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0</v>
      </c>
      <c r="J38" s="17"/>
      <c r="K38" s="17">
        <v>2000000</v>
      </c>
      <c r="L38" s="17"/>
      <c r="M38" s="17">
        <v>8979391422</v>
      </c>
      <c r="N38" s="17"/>
      <c r="O38" s="17">
        <v>10609836767</v>
      </c>
      <c r="P38" s="17"/>
      <c r="Q38" s="17">
        <v>-1630445345</v>
      </c>
    </row>
    <row r="39" spans="1:17" ht="22.5" x14ac:dyDescent="0.45">
      <c r="A39" s="2" t="s">
        <v>148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J39" s="17"/>
      <c r="K39" s="17">
        <v>2500000</v>
      </c>
      <c r="L39" s="17"/>
      <c r="M39" s="17">
        <v>12043826965</v>
      </c>
      <c r="N39" s="17"/>
      <c r="O39" s="17">
        <v>11820300562</v>
      </c>
      <c r="P39" s="17"/>
      <c r="Q39" s="17">
        <v>223526403</v>
      </c>
    </row>
    <row r="40" spans="1:17" ht="22.5" x14ac:dyDescent="0.45">
      <c r="A40" s="2" t="s">
        <v>42</v>
      </c>
      <c r="C40" s="17">
        <v>0</v>
      </c>
      <c r="D40" s="17"/>
      <c r="E40" s="17">
        <v>0</v>
      </c>
      <c r="F40" s="17"/>
      <c r="G40" s="17">
        <v>0</v>
      </c>
      <c r="H40" s="17"/>
      <c r="I40" s="17">
        <v>0</v>
      </c>
      <c r="J40" s="17"/>
      <c r="K40" s="17">
        <v>303736</v>
      </c>
      <c r="L40" s="17"/>
      <c r="M40" s="17">
        <v>9649420723</v>
      </c>
      <c r="N40" s="17"/>
      <c r="O40" s="17">
        <v>8956415057</v>
      </c>
      <c r="P40" s="17"/>
      <c r="Q40" s="17">
        <v>693005666</v>
      </c>
    </row>
    <row r="41" spans="1:17" ht="22.5" x14ac:dyDescent="0.45">
      <c r="A41" s="2" t="s">
        <v>175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v>0</v>
      </c>
      <c r="J41" s="17"/>
      <c r="K41" s="17">
        <v>62000000</v>
      </c>
      <c r="L41" s="17"/>
      <c r="M41" s="17">
        <v>62056296000</v>
      </c>
      <c r="N41" s="17"/>
      <c r="O41" s="17">
        <v>61631100000</v>
      </c>
      <c r="P41" s="17"/>
      <c r="Q41" s="17">
        <v>425196000</v>
      </c>
    </row>
    <row r="42" spans="1:17" ht="22.5" x14ac:dyDescent="0.45">
      <c r="A42" s="2" t="s">
        <v>16</v>
      </c>
      <c r="C42" s="17">
        <v>0</v>
      </c>
      <c r="D42" s="17"/>
      <c r="E42" s="17">
        <v>0</v>
      </c>
      <c r="F42" s="17"/>
      <c r="G42" s="17">
        <v>0</v>
      </c>
      <c r="H42" s="17"/>
      <c r="I42" s="17">
        <v>0</v>
      </c>
      <c r="J42" s="17"/>
      <c r="K42" s="17">
        <v>602409</v>
      </c>
      <c r="L42" s="17"/>
      <c r="M42" s="17">
        <v>2455336006</v>
      </c>
      <c r="N42" s="17"/>
      <c r="O42" s="17">
        <v>2240111339</v>
      </c>
      <c r="P42" s="17"/>
      <c r="Q42" s="17">
        <v>215224667</v>
      </c>
    </row>
    <row r="43" spans="1:17" ht="22.5" x14ac:dyDescent="0.45">
      <c r="A43" s="2" t="s">
        <v>126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v>0</v>
      </c>
      <c r="J43" s="17"/>
      <c r="K43" s="17">
        <v>7500000</v>
      </c>
      <c r="L43" s="17"/>
      <c r="M43" s="17">
        <v>86581878055</v>
      </c>
      <c r="N43" s="17"/>
      <c r="O43" s="17">
        <v>67446292500</v>
      </c>
      <c r="P43" s="17"/>
      <c r="Q43" s="17">
        <v>19135585555</v>
      </c>
    </row>
    <row r="44" spans="1:17" ht="22.5" x14ac:dyDescent="0.45">
      <c r="A44" s="2" t="s">
        <v>49</v>
      </c>
      <c r="C44" s="17">
        <v>0</v>
      </c>
      <c r="D44" s="17"/>
      <c r="E44" s="17">
        <v>0</v>
      </c>
      <c r="F44" s="17"/>
      <c r="G44" s="17">
        <v>0</v>
      </c>
      <c r="H44" s="17"/>
      <c r="I44" s="17">
        <v>0</v>
      </c>
      <c r="J44" s="17"/>
      <c r="K44" s="17">
        <v>800000</v>
      </c>
      <c r="L44" s="17"/>
      <c r="M44" s="17">
        <v>24605188370</v>
      </c>
      <c r="N44" s="17"/>
      <c r="O44" s="17">
        <v>25471537212</v>
      </c>
      <c r="P44" s="17"/>
      <c r="Q44" s="17">
        <v>-866348842</v>
      </c>
    </row>
    <row r="45" spans="1:17" ht="22.5" x14ac:dyDescent="0.45">
      <c r="A45" s="2" t="s">
        <v>176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v>0</v>
      </c>
      <c r="J45" s="17"/>
      <c r="K45" s="17">
        <v>1000000</v>
      </c>
      <c r="L45" s="17"/>
      <c r="M45" s="17">
        <v>25983574233</v>
      </c>
      <c r="N45" s="17"/>
      <c r="O45" s="17">
        <v>29492248981</v>
      </c>
      <c r="P45" s="17"/>
      <c r="Q45" s="17">
        <v>-3508674748</v>
      </c>
    </row>
    <row r="46" spans="1:17" ht="22.5" x14ac:dyDescent="0.45">
      <c r="A46" s="2" t="s">
        <v>107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v>0</v>
      </c>
      <c r="J46" s="17"/>
      <c r="K46" s="17">
        <v>1000000</v>
      </c>
      <c r="L46" s="17"/>
      <c r="M46" s="17">
        <v>27950863020</v>
      </c>
      <c r="N46" s="17"/>
      <c r="O46" s="17">
        <v>25676311500</v>
      </c>
      <c r="P46" s="17"/>
      <c r="Q46" s="17">
        <v>2274551520</v>
      </c>
    </row>
    <row r="47" spans="1:17" ht="22.5" x14ac:dyDescent="0.45">
      <c r="A47" s="2" t="s">
        <v>115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v>0</v>
      </c>
      <c r="J47" s="17"/>
      <c r="K47" s="17">
        <v>10976281</v>
      </c>
      <c r="L47" s="17"/>
      <c r="M47" s="17">
        <v>128118105563</v>
      </c>
      <c r="N47" s="17"/>
      <c r="O47" s="17">
        <v>131254131505</v>
      </c>
      <c r="P47" s="17"/>
      <c r="Q47" s="17">
        <v>-3136025942</v>
      </c>
    </row>
    <row r="48" spans="1:17" ht="22.5" x14ac:dyDescent="0.45">
      <c r="A48" s="2" t="s">
        <v>33</v>
      </c>
      <c r="C48" s="17">
        <v>0</v>
      </c>
      <c r="D48" s="17"/>
      <c r="E48" s="17">
        <v>0</v>
      </c>
      <c r="F48" s="17"/>
      <c r="G48" s="17">
        <v>0</v>
      </c>
      <c r="H48" s="17"/>
      <c r="I48" s="17">
        <v>0</v>
      </c>
      <c r="J48" s="17"/>
      <c r="K48" s="17">
        <v>200000</v>
      </c>
      <c r="L48" s="17"/>
      <c r="M48" s="17">
        <v>3366330455</v>
      </c>
      <c r="N48" s="17"/>
      <c r="O48" s="17">
        <v>2848947298</v>
      </c>
      <c r="P48" s="17"/>
      <c r="Q48" s="17">
        <v>517383157</v>
      </c>
    </row>
    <row r="49" spans="1:17" ht="22.5" x14ac:dyDescent="0.45">
      <c r="A49" s="2" t="s">
        <v>177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v>0</v>
      </c>
      <c r="J49" s="17"/>
      <c r="K49" s="17">
        <v>100100</v>
      </c>
      <c r="L49" s="17"/>
      <c r="M49" s="17">
        <v>5079699878</v>
      </c>
      <c r="N49" s="17"/>
      <c r="O49" s="17">
        <v>5071811173</v>
      </c>
      <c r="P49" s="17"/>
      <c r="Q49" s="17">
        <v>7888705</v>
      </c>
    </row>
    <row r="50" spans="1:17" ht="22.5" x14ac:dyDescent="0.45">
      <c r="A50" s="2" t="s">
        <v>178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v>0</v>
      </c>
      <c r="J50" s="17"/>
      <c r="K50" s="17">
        <v>4170680</v>
      </c>
      <c r="L50" s="17"/>
      <c r="M50" s="17">
        <v>67531354526</v>
      </c>
      <c r="N50" s="17"/>
      <c r="O50" s="17">
        <v>67672945482</v>
      </c>
      <c r="P50" s="17"/>
      <c r="Q50" s="17">
        <v>-141590956</v>
      </c>
    </row>
    <row r="51" spans="1:17" ht="22.5" x14ac:dyDescent="0.45">
      <c r="A51" s="2" t="s">
        <v>139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v>0</v>
      </c>
      <c r="J51" s="17"/>
      <c r="K51" s="17">
        <v>1756700</v>
      </c>
      <c r="L51" s="17"/>
      <c r="M51" s="17">
        <v>40835004214</v>
      </c>
      <c r="N51" s="17"/>
      <c r="O51" s="17">
        <v>42102030479</v>
      </c>
      <c r="P51" s="17"/>
      <c r="Q51" s="17">
        <v>-1267026265</v>
      </c>
    </row>
    <row r="52" spans="1:17" ht="22.5" x14ac:dyDescent="0.45">
      <c r="A52" s="2" t="s">
        <v>52</v>
      </c>
      <c r="C52" s="17">
        <v>0</v>
      </c>
      <c r="D52" s="17"/>
      <c r="E52" s="17">
        <v>0</v>
      </c>
      <c r="F52" s="17"/>
      <c r="G52" s="17">
        <v>0</v>
      </c>
      <c r="H52" s="17"/>
      <c r="I52" s="17">
        <v>0</v>
      </c>
      <c r="J52" s="17"/>
      <c r="K52" s="17">
        <v>1078363</v>
      </c>
      <c r="L52" s="17"/>
      <c r="M52" s="17">
        <v>5087592725</v>
      </c>
      <c r="N52" s="17"/>
      <c r="O52" s="17">
        <v>7335243763</v>
      </c>
      <c r="P52" s="17"/>
      <c r="Q52" s="17">
        <v>-2247651038</v>
      </c>
    </row>
    <row r="53" spans="1:17" ht="22.5" x14ac:dyDescent="0.45">
      <c r="A53" s="2" t="s">
        <v>179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J53" s="17"/>
      <c r="K53" s="17">
        <v>2895286</v>
      </c>
      <c r="L53" s="17"/>
      <c r="M53" s="17">
        <v>21210865236</v>
      </c>
      <c r="N53" s="17"/>
      <c r="O53" s="17">
        <v>8792470392</v>
      </c>
      <c r="P53" s="17"/>
      <c r="Q53" s="17">
        <v>12418394844</v>
      </c>
    </row>
    <row r="54" spans="1:17" ht="22.5" x14ac:dyDescent="0.45">
      <c r="A54" s="2" t="s">
        <v>146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v>0</v>
      </c>
      <c r="J54" s="17"/>
      <c r="K54" s="17">
        <v>1006920</v>
      </c>
      <c r="L54" s="17"/>
      <c r="M54" s="17">
        <v>4673569064</v>
      </c>
      <c r="N54" s="17"/>
      <c r="O54" s="17">
        <v>4158061036</v>
      </c>
      <c r="P54" s="17"/>
      <c r="Q54" s="17">
        <v>515508028</v>
      </c>
    </row>
    <row r="55" spans="1:17" ht="22.5" x14ac:dyDescent="0.45">
      <c r="A55" s="2" t="s">
        <v>180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v>0</v>
      </c>
      <c r="J55" s="17"/>
      <c r="K55" s="17">
        <v>604152</v>
      </c>
      <c r="L55" s="17"/>
      <c r="M55" s="17">
        <v>1993364053</v>
      </c>
      <c r="N55" s="17"/>
      <c r="O55" s="17">
        <v>1547233272</v>
      </c>
      <c r="P55" s="17"/>
      <c r="Q55" s="17">
        <v>446130781</v>
      </c>
    </row>
    <row r="56" spans="1:17" ht="22.5" x14ac:dyDescent="0.45">
      <c r="A56" s="2" t="s">
        <v>181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J56" s="17"/>
      <c r="K56" s="17">
        <v>876920</v>
      </c>
      <c r="L56" s="17"/>
      <c r="M56" s="17">
        <v>22476082219</v>
      </c>
      <c r="N56" s="17"/>
      <c r="O56" s="17">
        <v>22698949487</v>
      </c>
      <c r="P56" s="17"/>
      <c r="Q56" s="17">
        <v>-222867268</v>
      </c>
    </row>
    <row r="57" spans="1:17" ht="22.5" x14ac:dyDescent="0.45">
      <c r="A57" s="2" t="s">
        <v>182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J57" s="17"/>
      <c r="K57" s="17">
        <v>387707</v>
      </c>
      <c r="L57" s="17"/>
      <c r="M57" s="17">
        <v>36930516158</v>
      </c>
      <c r="N57" s="17"/>
      <c r="O57" s="17">
        <v>34373838785</v>
      </c>
      <c r="P57" s="17"/>
      <c r="Q57" s="17">
        <v>2556677373</v>
      </c>
    </row>
    <row r="58" spans="1:17" ht="22.5" x14ac:dyDescent="0.45">
      <c r="A58" s="2" t="s">
        <v>183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v>0</v>
      </c>
      <c r="J58" s="17"/>
      <c r="K58" s="17">
        <v>62000000</v>
      </c>
      <c r="L58" s="17"/>
      <c r="M58" s="17">
        <v>68679881759</v>
      </c>
      <c r="N58" s="17"/>
      <c r="O58" s="17">
        <v>62056296000</v>
      </c>
      <c r="P58" s="17"/>
      <c r="Q58" s="17">
        <v>6623585759</v>
      </c>
    </row>
    <row r="59" spans="1:17" ht="22.5" x14ac:dyDescent="0.45">
      <c r="A59" s="2" t="s">
        <v>111</v>
      </c>
      <c r="C59" s="17">
        <v>0</v>
      </c>
      <c r="D59" s="17"/>
      <c r="E59" s="17">
        <v>0</v>
      </c>
      <c r="F59" s="17"/>
      <c r="G59" s="17">
        <v>0</v>
      </c>
      <c r="H59" s="17"/>
      <c r="I59" s="17">
        <v>0</v>
      </c>
      <c r="J59" s="17"/>
      <c r="K59" s="17">
        <v>2500000</v>
      </c>
      <c r="L59" s="17"/>
      <c r="M59" s="17">
        <v>13402468378</v>
      </c>
      <c r="N59" s="17"/>
      <c r="O59" s="17">
        <v>16664107989</v>
      </c>
      <c r="P59" s="17"/>
      <c r="Q59" s="17">
        <v>-3261639611</v>
      </c>
    </row>
    <row r="60" spans="1:17" ht="22.5" x14ac:dyDescent="0.45">
      <c r="A60" s="2" t="s">
        <v>37</v>
      </c>
      <c r="C60" s="17">
        <v>0</v>
      </c>
      <c r="D60" s="17"/>
      <c r="E60" s="17">
        <v>0</v>
      </c>
      <c r="F60" s="17"/>
      <c r="G60" s="17">
        <v>0</v>
      </c>
      <c r="H60" s="17"/>
      <c r="I60" s="17">
        <v>0</v>
      </c>
      <c r="J60" s="17"/>
      <c r="K60" s="17">
        <v>3100000</v>
      </c>
      <c r="L60" s="17"/>
      <c r="M60" s="17">
        <v>43422184378</v>
      </c>
      <c r="N60" s="17"/>
      <c r="O60" s="17">
        <v>45009133226</v>
      </c>
      <c r="P60" s="17"/>
      <c r="Q60" s="17">
        <v>-1586948848</v>
      </c>
    </row>
    <row r="61" spans="1:17" ht="22.5" x14ac:dyDescent="0.45">
      <c r="A61" s="2" t="s">
        <v>184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v>0</v>
      </c>
      <c r="J61" s="17"/>
      <c r="K61" s="17">
        <v>2500001</v>
      </c>
      <c r="L61" s="17"/>
      <c r="M61" s="17">
        <v>13853226738</v>
      </c>
      <c r="N61" s="17"/>
      <c r="O61" s="17">
        <v>15246247973</v>
      </c>
      <c r="P61" s="17"/>
      <c r="Q61" s="17">
        <v>-1393021235</v>
      </c>
    </row>
    <row r="62" spans="1:17" ht="22.5" x14ac:dyDescent="0.45">
      <c r="A62" s="2" t="s">
        <v>29</v>
      </c>
      <c r="C62" s="17">
        <v>0</v>
      </c>
      <c r="D62" s="17"/>
      <c r="E62" s="17">
        <v>0</v>
      </c>
      <c r="F62" s="17"/>
      <c r="G62" s="17">
        <v>0</v>
      </c>
      <c r="H62" s="17"/>
      <c r="I62" s="17">
        <v>0</v>
      </c>
      <c r="J62" s="17"/>
      <c r="K62" s="17">
        <v>12104</v>
      </c>
      <c r="L62" s="17"/>
      <c r="M62" s="17">
        <v>505343212</v>
      </c>
      <c r="N62" s="17"/>
      <c r="O62" s="17">
        <v>333370103</v>
      </c>
      <c r="P62" s="17"/>
      <c r="Q62" s="17">
        <v>171973109</v>
      </c>
    </row>
    <row r="63" spans="1:17" ht="22.5" x14ac:dyDescent="0.45">
      <c r="A63" s="2" t="s">
        <v>185</v>
      </c>
      <c r="C63" s="17">
        <v>0</v>
      </c>
      <c r="D63" s="17"/>
      <c r="E63" s="17">
        <v>0</v>
      </c>
      <c r="F63" s="17"/>
      <c r="G63" s="17">
        <v>0</v>
      </c>
      <c r="H63" s="17"/>
      <c r="I63" s="17">
        <v>0</v>
      </c>
      <c r="J63" s="17"/>
      <c r="K63" s="17">
        <v>491631</v>
      </c>
      <c r="L63" s="17"/>
      <c r="M63" s="17">
        <v>50293038249</v>
      </c>
      <c r="N63" s="17"/>
      <c r="O63" s="17">
        <v>58066293550</v>
      </c>
      <c r="P63" s="17"/>
      <c r="Q63" s="17">
        <v>-7773255301</v>
      </c>
    </row>
    <row r="64" spans="1:17" ht="22.5" x14ac:dyDescent="0.45">
      <c r="A64" s="2" t="s">
        <v>34</v>
      </c>
      <c r="C64" s="17">
        <v>0</v>
      </c>
      <c r="D64" s="17"/>
      <c r="E64" s="17">
        <v>0</v>
      </c>
      <c r="F64" s="17"/>
      <c r="G64" s="17">
        <v>0</v>
      </c>
      <c r="H64" s="17"/>
      <c r="I64" s="17">
        <v>0</v>
      </c>
      <c r="J64" s="17"/>
      <c r="K64" s="17">
        <v>1273725</v>
      </c>
      <c r="L64" s="17"/>
      <c r="M64" s="17">
        <v>10110153268</v>
      </c>
      <c r="N64" s="17"/>
      <c r="O64" s="17">
        <v>13717999456</v>
      </c>
      <c r="P64" s="17"/>
      <c r="Q64" s="17">
        <v>-3607846188</v>
      </c>
    </row>
    <row r="65" spans="1:17" ht="22.5" x14ac:dyDescent="0.45">
      <c r="A65" s="2" t="s">
        <v>150</v>
      </c>
      <c r="C65" s="17">
        <v>0</v>
      </c>
      <c r="D65" s="17"/>
      <c r="E65" s="17">
        <v>0</v>
      </c>
      <c r="F65" s="17"/>
      <c r="G65" s="17">
        <v>0</v>
      </c>
      <c r="H65" s="17"/>
      <c r="I65" s="17">
        <v>0</v>
      </c>
      <c r="J65" s="17"/>
      <c r="K65" s="17">
        <v>825000</v>
      </c>
      <c r="L65" s="17"/>
      <c r="M65" s="17">
        <v>63040290028</v>
      </c>
      <c r="N65" s="17"/>
      <c r="O65" s="17">
        <v>57530494642</v>
      </c>
      <c r="P65" s="17"/>
      <c r="Q65" s="17">
        <v>5509795386</v>
      </c>
    </row>
    <row r="66" spans="1:17" ht="22.5" x14ac:dyDescent="0.45">
      <c r="A66" s="2" t="s">
        <v>186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v>0</v>
      </c>
      <c r="J66" s="17"/>
      <c r="K66" s="17">
        <v>876920</v>
      </c>
      <c r="L66" s="17"/>
      <c r="M66" s="17">
        <v>21822029487</v>
      </c>
      <c r="N66" s="17"/>
      <c r="O66" s="17">
        <v>17643255078</v>
      </c>
      <c r="P66" s="17"/>
      <c r="Q66" s="17">
        <v>4178774409</v>
      </c>
    </row>
    <row r="67" spans="1:17" ht="22.5" x14ac:dyDescent="0.45">
      <c r="A67" s="2" t="s">
        <v>155</v>
      </c>
      <c r="C67" s="17">
        <v>0</v>
      </c>
      <c r="D67" s="17"/>
      <c r="E67" s="17">
        <v>0</v>
      </c>
      <c r="F67" s="17"/>
      <c r="G67" s="17">
        <v>0</v>
      </c>
      <c r="H67" s="17"/>
      <c r="I67" s="17">
        <v>0</v>
      </c>
      <c r="J67" s="17"/>
      <c r="K67" s="17">
        <v>5000000</v>
      </c>
      <c r="L67" s="17"/>
      <c r="M67" s="17">
        <v>99645745149</v>
      </c>
      <c r="N67" s="17"/>
      <c r="O67" s="17">
        <v>100089800000</v>
      </c>
      <c r="P67" s="17"/>
      <c r="Q67" s="17">
        <v>-444054851</v>
      </c>
    </row>
    <row r="68" spans="1:17" ht="22.5" x14ac:dyDescent="0.45">
      <c r="A68" s="2" t="s">
        <v>157</v>
      </c>
      <c r="C68" s="17">
        <v>0</v>
      </c>
      <c r="D68" s="17"/>
      <c r="E68" s="17">
        <v>0</v>
      </c>
      <c r="F68" s="17"/>
      <c r="G68" s="17">
        <v>0</v>
      </c>
      <c r="H68" s="17"/>
      <c r="I68" s="17">
        <v>0</v>
      </c>
      <c r="J68" s="17"/>
      <c r="K68" s="17">
        <v>25453</v>
      </c>
      <c r="L68" s="17"/>
      <c r="M68" s="17">
        <v>130402415</v>
      </c>
      <c r="N68" s="17"/>
      <c r="O68" s="17">
        <v>25453000</v>
      </c>
      <c r="P68" s="17"/>
      <c r="Q68" s="17">
        <v>104949415</v>
      </c>
    </row>
    <row r="69" spans="1:17" ht="22.5" x14ac:dyDescent="0.45">
      <c r="A69" s="2" t="s">
        <v>32</v>
      </c>
      <c r="C69" s="17">
        <v>0</v>
      </c>
      <c r="D69" s="17"/>
      <c r="E69" s="17">
        <v>0</v>
      </c>
      <c r="F69" s="17"/>
      <c r="G69" s="17">
        <v>0</v>
      </c>
      <c r="H69" s="17"/>
      <c r="I69" s="17">
        <v>0</v>
      </c>
      <c r="J69" s="17"/>
      <c r="K69" s="17">
        <v>1085407</v>
      </c>
      <c r="L69" s="17"/>
      <c r="M69" s="17">
        <v>18272919810</v>
      </c>
      <c r="N69" s="17"/>
      <c r="O69" s="17">
        <v>22439969976</v>
      </c>
      <c r="P69" s="17"/>
      <c r="Q69" s="17">
        <v>-4167050166</v>
      </c>
    </row>
    <row r="70" spans="1:17" ht="22.5" x14ac:dyDescent="0.45">
      <c r="A70" s="2" t="s">
        <v>45</v>
      </c>
      <c r="C70" s="17">
        <v>0</v>
      </c>
      <c r="D70" s="17"/>
      <c r="E70" s="17">
        <v>0</v>
      </c>
      <c r="F70" s="17"/>
      <c r="G70" s="17">
        <v>0</v>
      </c>
      <c r="H70" s="17"/>
      <c r="I70" s="17">
        <v>0</v>
      </c>
      <c r="J70" s="17"/>
      <c r="K70" s="17">
        <v>9200001</v>
      </c>
      <c r="L70" s="17"/>
      <c r="M70" s="17">
        <v>57522559764</v>
      </c>
      <c r="N70" s="17"/>
      <c r="O70" s="17">
        <v>60208284108</v>
      </c>
      <c r="P70" s="17"/>
      <c r="Q70" s="17">
        <v>-2685724344</v>
      </c>
    </row>
    <row r="71" spans="1:17" ht="22.5" x14ac:dyDescent="0.45">
      <c r="A71" s="2" t="s">
        <v>187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v>0</v>
      </c>
      <c r="J71" s="17"/>
      <c r="K71" s="17">
        <v>700000</v>
      </c>
      <c r="L71" s="17"/>
      <c r="M71" s="17">
        <v>1713698319</v>
      </c>
      <c r="N71" s="17"/>
      <c r="O71" s="17">
        <v>3355800000</v>
      </c>
      <c r="P71" s="17"/>
      <c r="Q71" s="17">
        <v>-1642101681</v>
      </c>
    </row>
    <row r="72" spans="1:17" ht="22.5" x14ac:dyDescent="0.45">
      <c r="A72" s="2" t="s">
        <v>143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v>0</v>
      </c>
      <c r="J72" s="17"/>
      <c r="K72" s="17">
        <v>7600000</v>
      </c>
      <c r="L72" s="17"/>
      <c r="M72" s="17">
        <v>16068833668</v>
      </c>
      <c r="N72" s="17"/>
      <c r="O72" s="17">
        <v>17731068660</v>
      </c>
      <c r="P72" s="17"/>
      <c r="Q72" s="17">
        <v>-1662234992</v>
      </c>
    </row>
    <row r="73" spans="1:17" ht="22.5" x14ac:dyDescent="0.45">
      <c r="A73" s="2" t="s">
        <v>188</v>
      </c>
      <c r="C73" s="17">
        <v>0</v>
      </c>
      <c r="D73" s="17"/>
      <c r="E73" s="17">
        <v>0</v>
      </c>
      <c r="F73" s="17"/>
      <c r="G73" s="17">
        <v>0</v>
      </c>
      <c r="H73" s="17"/>
      <c r="I73" s="17">
        <v>0</v>
      </c>
      <c r="J73" s="17"/>
      <c r="K73" s="17">
        <v>15127272</v>
      </c>
      <c r="L73" s="17"/>
      <c r="M73" s="17">
        <v>53131849704</v>
      </c>
      <c r="N73" s="17"/>
      <c r="O73" s="17">
        <v>41830550776</v>
      </c>
      <c r="P73" s="17"/>
      <c r="Q73" s="17">
        <v>11301298928</v>
      </c>
    </row>
    <row r="74" spans="1:17" ht="22.5" x14ac:dyDescent="0.45">
      <c r="A74" s="2" t="s">
        <v>38</v>
      </c>
      <c r="C74" s="17">
        <v>0</v>
      </c>
      <c r="D74" s="17"/>
      <c r="E74" s="17">
        <v>0</v>
      </c>
      <c r="F74" s="17"/>
      <c r="G74" s="17">
        <v>0</v>
      </c>
      <c r="H74" s="17"/>
      <c r="I74" s="17">
        <v>0</v>
      </c>
      <c r="J74" s="17"/>
      <c r="K74" s="17">
        <v>196858</v>
      </c>
      <c r="L74" s="17"/>
      <c r="M74" s="17">
        <v>3644206388</v>
      </c>
      <c r="N74" s="17"/>
      <c r="O74" s="17">
        <v>4670344471</v>
      </c>
      <c r="P74" s="17"/>
      <c r="Q74" s="17">
        <v>-1026138083</v>
      </c>
    </row>
    <row r="75" spans="1:17" ht="22.5" x14ac:dyDescent="0.45">
      <c r="A75" s="2" t="s">
        <v>109</v>
      </c>
      <c r="C75" s="17">
        <v>0</v>
      </c>
      <c r="D75" s="17"/>
      <c r="E75" s="17">
        <v>0</v>
      </c>
      <c r="F75" s="17"/>
      <c r="G75" s="17">
        <v>0</v>
      </c>
      <c r="H75" s="17"/>
      <c r="I75" s="17">
        <v>0</v>
      </c>
      <c r="J75" s="17"/>
      <c r="K75" s="17">
        <v>2600000</v>
      </c>
      <c r="L75" s="17"/>
      <c r="M75" s="17">
        <v>18200713138</v>
      </c>
      <c r="N75" s="17"/>
      <c r="O75" s="17">
        <v>17833257000</v>
      </c>
      <c r="P75" s="17"/>
      <c r="Q75" s="17">
        <v>367456138</v>
      </c>
    </row>
    <row r="76" spans="1:17" ht="22.5" x14ac:dyDescent="0.45">
      <c r="A76" s="2" t="s">
        <v>121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v>0</v>
      </c>
      <c r="J76" s="17"/>
      <c r="K76" s="17">
        <v>5800000</v>
      </c>
      <c r="L76" s="17"/>
      <c r="M76" s="17">
        <v>25282905477</v>
      </c>
      <c r="N76" s="17"/>
      <c r="O76" s="17">
        <v>33378931916</v>
      </c>
      <c r="P76" s="17"/>
      <c r="Q76" s="17">
        <v>-8096026439</v>
      </c>
    </row>
    <row r="77" spans="1:17" ht="22.5" x14ac:dyDescent="0.45">
      <c r="A77" s="2" t="s">
        <v>189</v>
      </c>
      <c r="C77" s="17">
        <v>0</v>
      </c>
      <c r="D77" s="17"/>
      <c r="E77" s="17">
        <v>0</v>
      </c>
      <c r="F77" s="17"/>
      <c r="G77" s="17">
        <v>0</v>
      </c>
      <c r="H77" s="17"/>
      <c r="I77" s="17">
        <v>0</v>
      </c>
      <c r="J77" s="17"/>
      <c r="K77" s="17">
        <v>1000000</v>
      </c>
      <c r="L77" s="17"/>
      <c r="M77" s="17">
        <v>41582424592</v>
      </c>
      <c r="N77" s="17"/>
      <c r="O77" s="17">
        <v>49245237000</v>
      </c>
      <c r="P77" s="17"/>
      <c r="Q77" s="17">
        <v>-7662812408</v>
      </c>
    </row>
    <row r="78" spans="1:17" ht="22.5" x14ac:dyDescent="0.45">
      <c r="A78" s="2" t="s">
        <v>190</v>
      </c>
      <c r="C78" s="17">
        <v>0</v>
      </c>
      <c r="D78" s="17"/>
      <c r="E78" s="17">
        <v>0</v>
      </c>
      <c r="F78" s="17"/>
      <c r="G78" s="17">
        <v>0</v>
      </c>
      <c r="H78" s="17"/>
      <c r="I78" s="17">
        <v>0</v>
      </c>
      <c r="J78" s="17"/>
      <c r="K78" s="17">
        <v>4560000</v>
      </c>
      <c r="L78" s="17"/>
      <c r="M78" s="17">
        <v>36367630181</v>
      </c>
      <c r="N78" s="17"/>
      <c r="O78" s="17">
        <f>24255615240-309810</f>
        <v>24255305430</v>
      </c>
      <c r="P78" s="17"/>
      <c r="Q78" s="17">
        <f>M78-O78</f>
        <v>12112324751</v>
      </c>
    </row>
    <row r="79" spans="1:17" ht="22.5" x14ac:dyDescent="0.45">
      <c r="A79" s="2" t="s">
        <v>26</v>
      </c>
      <c r="C79" s="17">
        <v>0</v>
      </c>
      <c r="D79" s="17"/>
      <c r="E79" s="17">
        <v>0</v>
      </c>
      <c r="F79" s="17"/>
      <c r="G79" s="17">
        <v>0</v>
      </c>
      <c r="H79" s="17"/>
      <c r="I79" s="17">
        <v>0</v>
      </c>
      <c r="J79" s="17"/>
      <c r="K79" s="17">
        <v>309810</v>
      </c>
      <c r="L79" s="17"/>
      <c r="M79" s="17">
        <v>309810</v>
      </c>
      <c r="N79" s="17"/>
      <c r="O79" s="17">
        <v>1384041967</v>
      </c>
      <c r="P79" s="17"/>
      <c r="Q79" s="17">
        <v>-1383732157</v>
      </c>
    </row>
    <row r="80" spans="1:17" ht="23.25" thickBot="1" x14ac:dyDescent="0.5">
      <c r="C80" s="19">
        <f>SUM(C8:C79)</f>
        <v>2861711</v>
      </c>
      <c r="D80" s="17"/>
      <c r="E80" s="19">
        <f>SUM(E8:E79)</f>
        <v>37267621836</v>
      </c>
      <c r="F80" s="17"/>
      <c r="G80" s="19">
        <f>SUM(G8:G79)</f>
        <v>30967271284</v>
      </c>
      <c r="H80" s="17"/>
      <c r="I80" s="19">
        <f>SUM(I8:I79)</f>
        <v>6300350552</v>
      </c>
      <c r="J80" s="17"/>
      <c r="K80" s="19">
        <f>SUM(K8:K79)</f>
        <v>331363507</v>
      </c>
      <c r="L80" s="17"/>
      <c r="M80" s="19">
        <f>SUM(M8:M79)</f>
        <v>2248978741464</v>
      </c>
      <c r="N80" s="17"/>
      <c r="O80" s="19">
        <f>SUM(O8:O79)</f>
        <v>2138912523478</v>
      </c>
      <c r="P80" s="17"/>
      <c r="Q80" s="19">
        <f>SUM(Q8:Q79)</f>
        <v>110066217986</v>
      </c>
    </row>
    <row r="81" spans="3:17" ht="23.25" thickTop="1" x14ac:dyDescent="0.4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3:17" x14ac:dyDescent="0.45">
      <c r="G82" s="20"/>
      <c r="I82" s="3"/>
      <c r="M82" s="3"/>
      <c r="O82" s="3"/>
    </row>
    <row r="83" spans="3:17" x14ac:dyDescent="0.45">
      <c r="E83" s="3"/>
      <c r="I83" s="3"/>
      <c r="M83" s="3"/>
      <c r="O83" s="3"/>
    </row>
    <row r="84" spans="3:17" x14ac:dyDescent="0.45">
      <c r="E84" s="3"/>
      <c r="I84" s="20"/>
      <c r="M84" s="3"/>
      <c r="O84" s="3"/>
    </row>
    <row r="85" spans="3:17" x14ac:dyDescent="0.45">
      <c r="E85" s="3"/>
      <c r="M85" s="3"/>
      <c r="O85" s="3"/>
    </row>
    <row r="86" spans="3:17" x14ac:dyDescent="0.45">
      <c r="E86" s="3"/>
      <c r="O86" s="3"/>
    </row>
    <row r="87" spans="3:17" x14ac:dyDescent="0.45">
      <c r="O87" s="2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0"/>
  <sheetViews>
    <sheetView rightToLeft="1" view="pageBreakPreview" zoomScale="60" zoomScaleNormal="85" workbookViewId="0">
      <selection activeCell="M9" sqref="M9"/>
    </sheetView>
  </sheetViews>
  <sheetFormatPr defaultRowHeight="18.75" x14ac:dyDescent="0.45"/>
  <cols>
    <col min="1" max="1" width="27.5703125" style="2" bestFit="1" customWidth="1"/>
    <col min="2" max="2" width="1" style="2" customWidth="1"/>
    <col min="3" max="3" width="21.28515625" style="2" bestFit="1" customWidth="1"/>
    <col min="4" max="4" width="0.85546875" style="2" customWidth="1"/>
    <col min="5" max="5" width="22.85546875" style="2" bestFit="1" customWidth="1"/>
    <col min="6" max="6" width="1" style="2" customWidth="1"/>
    <col min="7" max="7" width="18" style="2" bestFit="1" customWidth="1"/>
    <col min="8" max="8" width="1" style="2" customWidth="1"/>
    <col min="9" max="9" width="19.5703125" style="2" bestFit="1" customWidth="1"/>
    <col min="10" max="10" width="1" style="2" customWidth="1"/>
    <col min="11" max="11" width="25.855468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85546875" style="2" bestFit="1" customWidth="1"/>
    <col min="16" max="16" width="1" style="2" customWidth="1"/>
    <col min="17" max="17" width="19.28515625" style="2" bestFit="1" customWidth="1"/>
    <col min="18" max="18" width="0.5703125" style="2" customWidth="1"/>
    <col min="19" max="19" width="19.5703125" style="2" bestFit="1" customWidth="1"/>
    <col min="20" max="20" width="1" style="2" customWidth="1"/>
    <col min="21" max="21" width="25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x14ac:dyDescent="0.45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6" spans="1:21" ht="30" x14ac:dyDescent="0.45">
      <c r="A6" s="9" t="s">
        <v>3</v>
      </c>
      <c r="C6" s="10" t="s">
        <v>93</v>
      </c>
      <c r="D6" s="10" t="s">
        <v>93</v>
      </c>
      <c r="E6" s="10" t="s">
        <v>93</v>
      </c>
      <c r="F6" s="10" t="s">
        <v>93</v>
      </c>
      <c r="G6" s="10" t="s">
        <v>93</v>
      </c>
      <c r="H6" s="10" t="s">
        <v>93</v>
      </c>
      <c r="I6" s="10" t="s">
        <v>93</v>
      </c>
      <c r="J6" s="10" t="s">
        <v>93</v>
      </c>
      <c r="K6" s="10" t="s">
        <v>93</v>
      </c>
      <c r="M6" s="10" t="s">
        <v>94</v>
      </c>
      <c r="N6" s="10" t="s">
        <v>94</v>
      </c>
      <c r="O6" s="10" t="s">
        <v>94</v>
      </c>
      <c r="P6" s="10" t="s">
        <v>94</v>
      </c>
      <c r="Q6" s="10" t="s">
        <v>94</v>
      </c>
      <c r="R6" s="10" t="s">
        <v>94</v>
      </c>
      <c r="S6" s="10" t="s">
        <v>94</v>
      </c>
      <c r="T6" s="10" t="s">
        <v>94</v>
      </c>
      <c r="U6" s="10" t="s">
        <v>94</v>
      </c>
    </row>
    <row r="7" spans="1:21" ht="30" x14ac:dyDescent="0.45">
      <c r="A7" s="10" t="s">
        <v>3</v>
      </c>
      <c r="C7" s="10" t="s">
        <v>191</v>
      </c>
      <c r="E7" s="10" t="s">
        <v>192</v>
      </c>
      <c r="G7" s="10" t="s">
        <v>193</v>
      </c>
      <c r="I7" s="10" t="s">
        <v>67</v>
      </c>
      <c r="K7" s="10" t="s">
        <v>194</v>
      </c>
      <c r="M7" s="10" t="s">
        <v>191</v>
      </c>
      <c r="O7" s="10" t="s">
        <v>192</v>
      </c>
      <c r="Q7" s="10" t="s">
        <v>193</v>
      </c>
      <c r="S7" s="10" t="s">
        <v>67</v>
      </c>
      <c r="U7" s="10" t="s">
        <v>194</v>
      </c>
    </row>
    <row r="8" spans="1:21" ht="22.5" x14ac:dyDescent="0.45">
      <c r="A8" s="2" t="s">
        <v>22</v>
      </c>
      <c r="C8" s="17">
        <v>0</v>
      </c>
      <c r="D8" s="17"/>
      <c r="E8" s="17">
        <v>0</v>
      </c>
      <c r="F8" s="17"/>
      <c r="G8" s="17">
        <v>11813592</v>
      </c>
      <c r="H8" s="17"/>
      <c r="I8" s="17">
        <v>11813592</v>
      </c>
      <c r="K8" s="4">
        <v>1E-4</v>
      </c>
      <c r="M8" s="17">
        <v>0</v>
      </c>
      <c r="N8" s="17"/>
      <c r="O8" s="17">
        <v>0</v>
      </c>
      <c r="P8" s="17"/>
      <c r="Q8" s="17">
        <v>11813592</v>
      </c>
      <c r="R8" s="17"/>
      <c r="S8" s="17">
        <v>11813592</v>
      </c>
      <c r="U8" s="4">
        <v>0</v>
      </c>
    </row>
    <row r="9" spans="1:21" ht="22.5" x14ac:dyDescent="0.45">
      <c r="A9" s="2" t="s">
        <v>35</v>
      </c>
      <c r="C9" s="17">
        <v>0</v>
      </c>
      <c r="D9" s="17"/>
      <c r="E9" s="17">
        <v>9392508199</v>
      </c>
      <c r="F9" s="17"/>
      <c r="G9" s="17">
        <v>5933769543</v>
      </c>
      <c r="H9" s="17"/>
      <c r="I9" s="17">
        <v>15326277742</v>
      </c>
      <c r="K9" s="4">
        <v>0.1149</v>
      </c>
      <c r="M9" s="17">
        <v>13680000000</v>
      </c>
      <c r="N9" s="17"/>
      <c r="O9" s="17">
        <v>10396655128</v>
      </c>
      <c r="P9" s="17"/>
      <c r="Q9" s="17">
        <v>12032306077</v>
      </c>
      <c r="R9" s="17"/>
      <c r="S9" s="17">
        <v>36108961205</v>
      </c>
      <c r="U9" s="4">
        <v>7.6899999999999996E-2</v>
      </c>
    </row>
    <row r="10" spans="1:21" ht="22.5" x14ac:dyDescent="0.45">
      <c r="A10" s="2" t="s">
        <v>51</v>
      </c>
      <c r="C10" s="17">
        <v>0</v>
      </c>
      <c r="D10" s="17"/>
      <c r="E10" s="17">
        <v>0</v>
      </c>
      <c r="F10" s="17"/>
      <c r="G10" s="17">
        <v>108875550</v>
      </c>
      <c r="H10" s="17"/>
      <c r="I10" s="17">
        <v>108875550</v>
      </c>
      <c r="K10" s="4">
        <v>8.0000000000000004E-4</v>
      </c>
      <c r="M10" s="17">
        <v>0</v>
      </c>
      <c r="N10" s="17"/>
      <c r="O10" s="17">
        <v>0</v>
      </c>
      <c r="P10" s="17"/>
      <c r="Q10" s="17">
        <v>108875550</v>
      </c>
      <c r="R10" s="17"/>
      <c r="S10" s="17">
        <v>108875550</v>
      </c>
      <c r="U10" s="4">
        <v>2.0000000000000001E-4</v>
      </c>
    </row>
    <row r="11" spans="1:21" ht="22.5" x14ac:dyDescent="0.45">
      <c r="A11" s="2" t="s">
        <v>43</v>
      </c>
      <c r="C11" s="17">
        <v>0</v>
      </c>
      <c r="D11" s="17"/>
      <c r="E11" s="17">
        <v>305803054</v>
      </c>
      <c r="F11" s="17"/>
      <c r="G11" s="17">
        <v>1672722514</v>
      </c>
      <c r="H11" s="17"/>
      <c r="I11" s="17">
        <v>1978525568</v>
      </c>
      <c r="K11" s="4">
        <v>1.4800000000000001E-2</v>
      </c>
      <c r="M11" s="17">
        <v>0</v>
      </c>
      <c r="N11" s="17"/>
      <c r="O11" s="17">
        <v>1148109176</v>
      </c>
      <c r="P11" s="17"/>
      <c r="Q11" s="17">
        <v>1672722514</v>
      </c>
      <c r="R11" s="17"/>
      <c r="S11" s="17">
        <v>2820831690</v>
      </c>
      <c r="U11" s="4">
        <v>6.0000000000000001E-3</v>
      </c>
    </row>
    <row r="12" spans="1:21" ht="22.5" x14ac:dyDescent="0.45">
      <c r="A12" s="2" t="s">
        <v>24</v>
      </c>
      <c r="C12" s="17">
        <v>0</v>
      </c>
      <c r="D12" s="17"/>
      <c r="E12" s="17">
        <v>-1790975460</v>
      </c>
      <c r="F12" s="17"/>
      <c r="G12" s="17">
        <v>-10328</v>
      </c>
      <c r="H12" s="17"/>
      <c r="I12" s="17">
        <v>-1790985788</v>
      </c>
      <c r="K12" s="4">
        <v>-1.34E-2</v>
      </c>
      <c r="M12" s="17">
        <v>0</v>
      </c>
      <c r="N12" s="17"/>
      <c r="O12" s="17">
        <v>31315622057</v>
      </c>
      <c r="P12" s="17"/>
      <c r="Q12" s="17">
        <v>42622495873</v>
      </c>
      <c r="R12" s="17"/>
      <c r="S12" s="17">
        <v>73938117930</v>
      </c>
      <c r="U12" s="4">
        <v>0.1575</v>
      </c>
    </row>
    <row r="13" spans="1:21" ht="22.5" x14ac:dyDescent="0.45">
      <c r="A13" s="2" t="s">
        <v>19</v>
      </c>
      <c r="C13" s="17">
        <v>0</v>
      </c>
      <c r="D13" s="17"/>
      <c r="E13" s="17">
        <v>615804394</v>
      </c>
      <c r="F13" s="17"/>
      <c r="G13" s="17">
        <v>-1446</v>
      </c>
      <c r="H13" s="17"/>
      <c r="I13" s="17">
        <v>615802948</v>
      </c>
      <c r="K13" s="4">
        <v>4.5999999999999999E-3</v>
      </c>
      <c r="M13" s="17">
        <v>1820000000</v>
      </c>
      <c r="N13" s="17"/>
      <c r="O13" s="17">
        <v>1961087790</v>
      </c>
      <c r="P13" s="17"/>
      <c r="Q13" s="17">
        <v>1521925073</v>
      </c>
      <c r="R13" s="17"/>
      <c r="S13" s="17">
        <v>5303012863</v>
      </c>
      <c r="U13" s="4">
        <v>1.1299999999999999E-2</v>
      </c>
    </row>
    <row r="14" spans="1:21" ht="22.5" x14ac:dyDescent="0.45">
      <c r="A14" s="2" t="s">
        <v>40</v>
      </c>
      <c r="C14" s="17">
        <v>0</v>
      </c>
      <c r="D14" s="17"/>
      <c r="E14" s="17">
        <v>0</v>
      </c>
      <c r="F14" s="17"/>
      <c r="G14" s="17">
        <v>-1426818873</v>
      </c>
      <c r="H14" s="17"/>
      <c r="I14" s="17">
        <v>-1426818873</v>
      </c>
      <c r="K14" s="4">
        <v>-1.0699999999999999E-2</v>
      </c>
      <c r="M14" s="17">
        <v>488000000</v>
      </c>
      <c r="N14" s="17"/>
      <c r="O14" s="17">
        <v>0</v>
      </c>
      <c r="P14" s="17"/>
      <c r="Q14" s="17">
        <v>-696075019</v>
      </c>
      <c r="R14" s="17"/>
      <c r="S14" s="17">
        <v>-208075019</v>
      </c>
      <c r="U14" s="4">
        <v>-4.0000000000000002E-4</v>
      </c>
    </row>
    <row r="15" spans="1:21" ht="22.5" x14ac:dyDescent="0.45">
      <c r="A15" s="2" t="s">
        <v>163</v>
      </c>
      <c r="C15" s="17">
        <v>0</v>
      </c>
      <c r="D15" s="17"/>
      <c r="E15" s="17">
        <v>0</v>
      </c>
      <c r="F15" s="17"/>
      <c r="G15" s="17">
        <v>0</v>
      </c>
      <c r="H15" s="17"/>
      <c r="I15" s="17">
        <v>0</v>
      </c>
      <c r="K15" s="4">
        <v>0</v>
      </c>
      <c r="M15" s="17">
        <v>0</v>
      </c>
      <c r="N15" s="17"/>
      <c r="O15" s="17">
        <v>0</v>
      </c>
      <c r="P15" s="17"/>
      <c r="Q15" s="17">
        <v>0</v>
      </c>
      <c r="R15" s="17"/>
      <c r="S15" s="17">
        <v>0</v>
      </c>
      <c r="U15" s="4">
        <v>0</v>
      </c>
    </row>
    <row r="16" spans="1:21" ht="22.5" x14ac:dyDescent="0.45">
      <c r="A16" s="2" t="s">
        <v>118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v>0</v>
      </c>
      <c r="K16" s="4">
        <v>0</v>
      </c>
      <c r="M16" s="17">
        <v>2800000000</v>
      </c>
      <c r="N16" s="17"/>
      <c r="O16" s="17">
        <v>0</v>
      </c>
      <c r="P16" s="17"/>
      <c r="Q16" s="17">
        <v>-4132684829</v>
      </c>
      <c r="R16" s="17"/>
      <c r="S16" s="17">
        <v>-1332684829</v>
      </c>
      <c r="U16" s="4">
        <v>-2.8E-3</v>
      </c>
    </row>
    <row r="17" spans="1:21" ht="22.5" x14ac:dyDescent="0.45">
      <c r="A17" s="2" t="s">
        <v>23</v>
      </c>
      <c r="C17" s="17">
        <v>0</v>
      </c>
      <c r="D17" s="17"/>
      <c r="E17" s="17">
        <v>-1101229981</v>
      </c>
      <c r="F17" s="17"/>
      <c r="G17" s="17">
        <v>0</v>
      </c>
      <c r="H17" s="17"/>
      <c r="I17" s="17">
        <v>-1101229981</v>
      </c>
      <c r="K17" s="4">
        <v>-8.3000000000000001E-3</v>
      </c>
      <c r="M17" s="17">
        <v>12462992100</v>
      </c>
      <c r="N17" s="17"/>
      <c r="O17" s="17">
        <v>-6156666911</v>
      </c>
      <c r="P17" s="17"/>
      <c r="Q17" s="17">
        <v>-1375018299</v>
      </c>
      <c r="R17" s="17"/>
      <c r="S17" s="17">
        <v>4931306890</v>
      </c>
      <c r="U17" s="4">
        <v>1.0500000000000001E-2</v>
      </c>
    </row>
    <row r="18" spans="1:21" ht="22.5" x14ac:dyDescent="0.45">
      <c r="A18" s="2" t="s">
        <v>136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v>0</v>
      </c>
      <c r="K18" s="4">
        <v>0</v>
      </c>
      <c r="M18" s="17">
        <v>12015500000</v>
      </c>
      <c r="N18" s="17"/>
      <c r="O18" s="17">
        <v>0</v>
      </c>
      <c r="P18" s="17"/>
      <c r="Q18" s="17">
        <v>-4091838673</v>
      </c>
      <c r="R18" s="17"/>
      <c r="S18" s="17">
        <v>7923661327</v>
      </c>
      <c r="U18" s="4">
        <v>1.6899999999999998E-2</v>
      </c>
    </row>
    <row r="19" spans="1:21" ht="22.5" x14ac:dyDescent="0.45">
      <c r="A19" s="2" t="s">
        <v>164</v>
      </c>
      <c r="C19" s="17">
        <v>0</v>
      </c>
      <c r="D19" s="17"/>
      <c r="E19" s="17">
        <v>0</v>
      </c>
      <c r="F19" s="17"/>
      <c r="G19" s="17">
        <v>0</v>
      </c>
      <c r="H19" s="17"/>
      <c r="I19" s="17">
        <v>0</v>
      </c>
      <c r="K19" s="4">
        <v>0</v>
      </c>
      <c r="M19" s="17">
        <v>0</v>
      </c>
      <c r="N19" s="17"/>
      <c r="O19" s="17">
        <v>0</v>
      </c>
      <c r="P19" s="17"/>
      <c r="Q19" s="17">
        <v>0</v>
      </c>
      <c r="R19" s="17"/>
      <c r="S19" s="17">
        <v>0</v>
      </c>
      <c r="U19" s="4">
        <v>0</v>
      </c>
    </row>
    <row r="20" spans="1:21" ht="22.5" x14ac:dyDescent="0.45">
      <c r="A20" s="2" t="s">
        <v>165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v>0</v>
      </c>
      <c r="K20" s="4">
        <v>0</v>
      </c>
      <c r="M20" s="17">
        <v>0</v>
      </c>
      <c r="N20" s="17"/>
      <c r="O20" s="17">
        <v>0</v>
      </c>
      <c r="P20" s="17"/>
      <c r="Q20" s="17">
        <v>-2375103842</v>
      </c>
      <c r="R20" s="17"/>
      <c r="S20" s="17">
        <v>-2375103842</v>
      </c>
      <c r="U20" s="4">
        <v>-5.1000000000000004E-3</v>
      </c>
    </row>
    <row r="21" spans="1:21" ht="22.5" x14ac:dyDescent="0.45">
      <c r="A21" s="2" t="s">
        <v>166</v>
      </c>
      <c r="C21" s="17">
        <v>0</v>
      </c>
      <c r="D21" s="17"/>
      <c r="E21" s="17">
        <v>0</v>
      </c>
      <c r="F21" s="17"/>
      <c r="G21" s="17">
        <v>0</v>
      </c>
      <c r="H21" s="17"/>
      <c r="I21" s="17">
        <v>0</v>
      </c>
      <c r="K21" s="4">
        <v>0</v>
      </c>
      <c r="M21" s="17">
        <v>0</v>
      </c>
      <c r="N21" s="17"/>
      <c r="O21" s="17">
        <v>0</v>
      </c>
      <c r="P21" s="17"/>
      <c r="Q21" s="17">
        <v>-16853845347</v>
      </c>
      <c r="R21" s="17"/>
      <c r="S21" s="17">
        <v>-16853845347</v>
      </c>
      <c r="U21" s="4">
        <v>-3.5900000000000001E-2</v>
      </c>
    </row>
    <row r="22" spans="1:21" ht="22.5" x14ac:dyDescent="0.45">
      <c r="A22" s="2" t="s">
        <v>167</v>
      </c>
      <c r="C22" s="17">
        <v>0</v>
      </c>
      <c r="D22" s="17"/>
      <c r="E22" s="17">
        <v>0</v>
      </c>
      <c r="F22" s="17"/>
      <c r="G22" s="17">
        <v>0</v>
      </c>
      <c r="H22" s="17"/>
      <c r="I22" s="17">
        <v>0</v>
      </c>
      <c r="K22" s="4">
        <v>0</v>
      </c>
      <c r="M22" s="17">
        <v>0</v>
      </c>
      <c r="N22" s="17"/>
      <c r="O22" s="17">
        <v>0</v>
      </c>
      <c r="P22" s="17"/>
      <c r="Q22" s="17">
        <v>6900931939</v>
      </c>
      <c r="R22" s="17"/>
      <c r="S22" s="17">
        <v>6900931939</v>
      </c>
      <c r="U22" s="4">
        <v>1.47E-2</v>
      </c>
    </row>
    <row r="23" spans="1:21" ht="22.5" x14ac:dyDescent="0.45">
      <c r="A23" s="2" t="s">
        <v>157</v>
      </c>
      <c r="C23" s="17">
        <v>0</v>
      </c>
      <c r="D23" s="17"/>
      <c r="E23" s="17">
        <v>0</v>
      </c>
      <c r="F23" s="17"/>
      <c r="G23" s="17">
        <v>0</v>
      </c>
      <c r="H23" s="17"/>
      <c r="I23" s="17">
        <v>0</v>
      </c>
      <c r="K23" s="4">
        <v>0</v>
      </c>
      <c r="M23" s="17">
        <v>0</v>
      </c>
      <c r="N23" s="17"/>
      <c r="O23" s="17">
        <v>0</v>
      </c>
      <c r="P23" s="17"/>
      <c r="Q23" s="17">
        <v>151446</v>
      </c>
      <c r="R23" s="17"/>
      <c r="S23" s="17">
        <v>151446</v>
      </c>
      <c r="U23" s="4">
        <v>0</v>
      </c>
    </row>
    <row r="24" spans="1:21" ht="22.5" x14ac:dyDescent="0.45">
      <c r="A24" s="2" t="s">
        <v>168</v>
      </c>
      <c r="C24" s="17">
        <v>0</v>
      </c>
      <c r="D24" s="17"/>
      <c r="E24" s="17">
        <v>0</v>
      </c>
      <c r="F24" s="17"/>
      <c r="G24" s="17">
        <v>0</v>
      </c>
      <c r="H24" s="17"/>
      <c r="I24" s="17">
        <v>0</v>
      </c>
      <c r="K24" s="4">
        <v>0</v>
      </c>
      <c r="M24" s="17">
        <v>0</v>
      </c>
      <c r="N24" s="17"/>
      <c r="O24" s="17">
        <v>0</v>
      </c>
      <c r="P24" s="17"/>
      <c r="Q24" s="17">
        <v>-6581047140</v>
      </c>
      <c r="R24" s="17"/>
      <c r="S24" s="17">
        <v>-6581047140</v>
      </c>
      <c r="U24" s="4">
        <v>-1.4E-2</v>
      </c>
    </row>
    <row r="25" spans="1:21" ht="22.5" x14ac:dyDescent="0.45">
      <c r="A25" s="2" t="s">
        <v>36</v>
      </c>
      <c r="C25" s="17">
        <v>0</v>
      </c>
      <c r="D25" s="17"/>
      <c r="E25" s="17">
        <v>3131257500</v>
      </c>
      <c r="F25" s="17"/>
      <c r="G25" s="17">
        <v>0</v>
      </c>
      <c r="H25" s="17"/>
      <c r="I25" s="17">
        <v>3131257500</v>
      </c>
      <c r="K25" s="4">
        <v>2.35E-2</v>
      </c>
      <c r="M25" s="17">
        <v>4586400000</v>
      </c>
      <c r="N25" s="17"/>
      <c r="O25" s="17">
        <v>2867264271</v>
      </c>
      <c r="P25" s="17"/>
      <c r="Q25" s="17">
        <v>-618396163</v>
      </c>
      <c r="R25" s="17"/>
      <c r="S25" s="17">
        <v>6835268108</v>
      </c>
      <c r="U25" s="4">
        <v>1.46E-2</v>
      </c>
    </row>
    <row r="26" spans="1:21" ht="22.5" x14ac:dyDescent="0.45">
      <c r="A26" s="2" t="s">
        <v>123</v>
      </c>
      <c r="C26" s="17">
        <v>0</v>
      </c>
      <c r="D26" s="17"/>
      <c r="E26" s="17">
        <v>0</v>
      </c>
      <c r="F26" s="17"/>
      <c r="G26" s="17">
        <v>0</v>
      </c>
      <c r="H26" s="17"/>
      <c r="I26" s="17">
        <v>0</v>
      </c>
      <c r="K26" s="4">
        <v>0</v>
      </c>
      <c r="M26" s="17">
        <v>1228129206</v>
      </c>
      <c r="N26" s="17"/>
      <c r="O26" s="17">
        <v>0</v>
      </c>
      <c r="P26" s="17"/>
      <c r="Q26" s="17">
        <v>2016174379</v>
      </c>
      <c r="R26" s="17"/>
      <c r="S26" s="17">
        <v>3244303585</v>
      </c>
      <c r="U26" s="4">
        <v>6.8999999999999999E-3</v>
      </c>
    </row>
    <row r="27" spans="1:21" ht="22.5" x14ac:dyDescent="0.45">
      <c r="A27" s="2" t="s">
        <v>169</v>
      </c>
      <c r="C27" s="17">
        <v>0</v>
      </c>
      <c r="D27" s="17"/>
      <c r="E27" s="17">
        <v>0</v>
      </c>
      <c r="F27" s="17"/>
      <c r="G27" s="17">
        <v>0</v>
      </c>
      <c r="H27" s="17"/>
      <c r="I27" s="17">
        <v>0</v>
      </c>
      <c r="K27" s="4">
        <v>0</v>
      </c>
      <c r="M27" s="17">
        <v>0</v>
      </c>
      <c r="N27" s="17"/>
      <c r="O27" s="17">
        <v>0</v>
      </c>
      <c r="P27" s="17"/>
      <c r="Q27" s="17">
        <v>-12203564</v>
      </c>
      <c r="R27" s="17"/>
      <c r="S27" s="17">
        <v>-12203564</v>
      </c>
      <c r="U27" s="4">
        <v>0</v>
      </c>
    </row>
    <row r="28" spans="1:21" ht="22.5" x14ac:dyDescent="0.45">
      <c r="A28" s="2" t="s">
        <v>128</v>
      </c>
      <c r="C28" s="17">
        <v>0</v>
      </c>
      <c r="D28" s="17"/>
      <c r="E28" s="17">
        <v>0</v>
      </c>
      <c r="F28" s="17"/>
      <c r="G28" s="17">
        <v>0</v>
      </c>
      <c r="H28" s="17"/>
      <c r="I28" s="17">
        <v>0</v>
      </c>
      <c r="K28" s="4">
        <v>0</v>
      </c>
      <c r="M28" s="17">
        <v>1590</v>
      </c>
      <c r="N28" s="17"/>
      <c r="O28" s="17">
        <v>0</v>
      </c>
      <c r="P28" s="17"/>
      <c r="Q28" s="17">
        <v>19964973166</v>
      </c>
      <c r="R28" s="17"/>
      <c r="S28" s="17">
        <v>19964974756</v>
      </c>
      <c r="U28" s="4">
        <v>4.2500000000000003E-2</v>
      </c>
    </row>
    <row r="29" spans="1:21" ht="22.5" x14ac:dyDescent="0.45">
      <c r="A29" s="2" t="s">
        <v>41</v>
      </c>
      <c r="C29" s="17">
        <v>0</v>
      </c>
      <c r="D29" s="17"/>
      <c r="E29" s="17">
        <v>16245962662</v>
      </c>
      <c r="F29" s="17"/>
      <c r="G29" s="17">
        <v>0</v>
      </c>
      <c r="H29" s="17"/>
      <c r="I29" s="17">
        <v>16245962662</v>
      </c>
      <c r="K29" s="4">
        <v>0.12180000000000001</v>
      </c>
      <c r="M29" s="17">
        <v>4514680355</v>
      </c>
      <c r="N29" s="17"/>
      <c r="O29" s="17">
        <v>26509765675</v>
      </c>
      <c r="P29" s="17"/>
      <c r="Q29" s="17">
        <v>1797608191</v>
      </c>
      <c r="R29" s="17"/>
      <c r="S29" s="17">
        <v>32822054221</v>
      </c>
      <c r="U29" s="4">
        <v>6.9900000000000004E-2</v>
      </c>
    </row>
    <row r="30" spans="1:21" ht="22.5" x14ac:dyDescent="0.45">
      <c r="A30" s="2" t="s">
        <v>170</v>
      </c>
      <c r="C30" s="17">
        <v>0</v>
      </c>
      <c r="D30" s="17"/>
      <c r="E30" s="17">
        <v>0</v>
      </c>
      <c r="F30" s="17"/>
      <c r="G30" s="17">
        <v>0</v>
      </c>
      <c r="H30" s="17"/>
      <c r="I30" s="17">
        <v>0</v>
      </c>
      <c r="K30" s="4">
        <v>0</v>
      </c>
      <c r="M30" s="17">
        <v>0</v>
      </c>
      <c r="N30" s="17"/>
      <c r="O30" s="17">
        <v>0</v>
      </c>
      <c r="P30" s="17"/>
      <c r="Q30" s="17">
        <v>10364897758</v>
      </c>
      <c r="R30" s="17"/>
      <c r="S30" s="17">
        <v>10364897758</v>
      </c>
      <c r="U30" s="4">
        <v>2.2100000000000002E-2</v>
      </c>
    </row>
    <row r="31" spans="1:21" ht="22.5" x14ac:dyDescent="0.45">
      <c r="A31" s="2" t="s">
        <v>171</v>
      </c>
      <c r="C31" s="17">
        <v>0</v>
      </c>
      <c r="D31" s="17"/>
      <c r="E31" s="17">
        <v>0</v>
      </c>
      <c r="F31" s="17"/>
      <c r="G31" s="17">
        <v>0</v>
      </c>
      <c r="H31" s="17"/>
      <c r="I31" s="17">
        <v>0</v>
      </c>
      <c r="K31" s="4">
        <v>0</v>
      </c>
      <c r="M31" s="17">
        <v>0</v>
      </c>
      <c r="N31" s="17"/>
      <c r="O31" s="17">
        <v>0</v>
      </c>
      <c r="P31" s="17"/>
      <c r="Q31" s="17">
        <v>-1649905331</v>
      </c>
      <c r="R31" s="17"/>
      <c r="S31" s="17">
        <v>-1649905331</v>
      </c>
      <c r="U31" s="4">
        <v>-3.5000000000000001E-3</v>
      </c>
    </row>
    <row r="32" spans="1:21" ht="22.5" x14ac:dyDescent="0.45">
      <c r="A32" s="2" t="s">
        <v>152</v>
      </c>
      <c r="C32" s="17">
        <v>0</v>
      </c>
      <c r="D32" s="17"/>
      <c r="E32" s="17">
        <v>0</v>
      </c>
      <c r="F32" s="17"/>
      <c r="G32" s="17">
        <v>0</v>
      </c>
      <c r="H32" s="17"/>
      <c r="I32" s="17">
        <v>0</v>
      </c>
      <c r="K32" s="4">
        <v>0</v>
      </c>
      <c r="M32" s="17">
        <v>139922860</v>
      </c>
      <c r="N32" s="17"/>
      <c r="O32" s="17">
        <v>0</v>
      </c>
      <c r="P32" s="17"/>
      <c r="Q32" s="17">
        <v>1057266309</v>
      </c>
      <c r="R32" s="17"/>
      <c r="S32" s="17">
        <v>1197189169</v>
      </c>
      <c r="U32" s="4">
        <v>2.5999999999999999E-3</v>
      </c>
    </row>
    <row r="33" spans="1:21" ht="22.5" x14ac:dyDescent="0.45">
      <c r="A33" s="2" t="s">
        <v>172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K33" s="4">
        <v>0</v>
      </c>
      <c r="M33" s="17">
        <v>0</v>
      </c>
      <c r="N33" s="17"/>
      <c r="O33" s="17">
        <v>0</v>
      </c>
      <c r="P33" s="17"/>
      <c r="Q33" s="17">
        <v>-7971</v>
      </c>
      <c r="R33" s="17"/>
      <c r="S33" s="17">
        <v>-7971</v>
      </c>
      <c r="U33" s="4">
        <v>0</v>
      </c>
    </row>
    <row r="34" spans="1:21" ht="22.5" x14ac:dyDescent="0.45">
      <c r="A34" s="2" t="s">
        <v>173</v>
      </c>
      <c r="C34" s="17">
        <v>0</v>
      </c>
      <c r="D34" s="17"/>
      <c r="E34" s="17">
        <v>0</v>
      </c>
      <c r="F34" s="17"/>
      <c r="G34" s="17">
        <v>0</v>
      </c>
      <c r="H34" s="17"/>
      <c r="I34" s="17">
        <v>0</v>
      </c>
      <c r="K34" s="4">
        <v>0</v>
      </c>
      <c r="M34" s="17">
        <v>0</v>
      </c>
      <c r="N34" s="17"/>
      <c r="O34" s="17">
        <v>0</v>
      </c>
      <c r="P34" s="17"/>
      <c r="Q34" s="17">
        <v>6214800704</v>
      </c>
      <c r="R34" s="17"/>
      <c r="S34" s="17">
        <v>6214800704</v>
      </c>
      <c r="U34" s="4">
        <v>1.32E-2</v>
      </c>
    </row>
    <row r="35" spans="1:21" ht="22.5" x14ac:dyDescent="0.45">
      <c r="A35" s="2" t="s">
        <v>132</v>
      </c>
      <c r="C35" s="17">
        <v>0</v>
      </c>
      <c r="D35" s="17"/>
      <c r="E35" s="17">
        <v>0</v>
      </c>
      <c r="F35" s="17"/>
      <c r="G35" s="17">
        <v>0</v>
      </c>
      <c r="H35" s="17"/>
      <c r="I35" s="17">
        <v>0</v>
      </c>
      <c r="K35" s="4">
        <v>0</v>
      </c>
      <c r="M35" s="17">
        <v>180000000</v>
      </c>
      <c r="N35" s="17"/>
      <c r="O35" s="17">
        <v>0</v>
      </c>
      <c r="P35" s="17"/>
      <c r="Q35" s="17">
        <v>13846805879</v>
      </c>
      <c r="R35" s="17"/>
      <c r="S35" s="17">
        <v>14026805879</v>
      </c>
      <c r="U35" s="4">
        <v>2.9899999999999999E-2</v>
      </c>
    </row>
    <row r="36" spans="1:21" ht="22.5" x14ac:dyDescent="0.45">
      <c r="A36" s="2" t="s">
        <v>15</v>
      </c>
      <c r="C36" s="17">
        <v>0</v>
      </c>
      <c r="D36" s="17"/>
      <c r="E36" s="17">
        <v>5021502463</v>
      </c>
      <c r="F36" s="17"/>
      <c r="G36" s="17">
        <v>0</v>
      </c>
      <c r="H36" s="17"/>
      <c r="I36" s="17">
        <v>5021502463</v>
      </c>
      <c r="K36" s="4">
        <v>3.7699999999999997E-2</v>
      </c>
      <c r="M36" s="17">
        <v>1673408000</v>
      </c>
      <c r="N36" s="17"/>
      <c r="O36" s="17">
        <v>24728566267</v>
      </c>
      <c r="P36" s="17"/>
      <c r="Q36" s="17">
        <v>1534450783</v>
      </c>
      <c r="R36" s="17"/>
      <c r="S36" s="17">
        <v>27936425050</v>
      </c>
      <c r="U36" s="4">
        <v>5.9499999999999997E-2</v>
      </c>
    </row>
    <row r="37" spans="1:21" ht="22.5" x14ac:dyDescent="0.45">
      <c r="A37" s="2" t="s">
        <v>174</v>
      </c>
      <c r="C37" s="17">
        <v>0</v>
      </c>
      <c r="D37" s="17"/>
      <c r="E37" s="17">
        <v>0</v>
      </c>
      <c r="F37" s="17"/>
      <c r="G37" s="17">
        <v>0</v>
      </c>
      <c r="H37" s="17"/>
      <c r="I37" s="17">
        <v>0</v>
      </c>
      <c r="K37" s="4">
        <v>0</v>
      </c>
      <c r="M37" s="17">
        <v>0</v>
      </c>
      <c r="N37" s="17"/>
      <c r="O37" s="17">
        <v>0</v>
      </c>
      <c r="P37" s="17"/>
      <c r="Q37" s="17">
        <v>6398131045</v>
      </c>
      <c r="R37" s="17"/>
      <c r="S37" s="17">
        <v>6398131045</v>
      </c>
      <c r="U37" s="4">
        <v>1.3599999999999999E-2</v>
      </c>
    </row>
    <row r="38" spans="1:21" ht="22.5" x14ac:dyDescent="0.45">
      <c r="A38" s="2" t="s">
        <v>141</v>
      </c>
      <c r="C38" s="17">
        <v>0</v>
      </c>
      <c r="D38" s="17"/>
      <c r="E38" s="17">
        <v>0</v>
      </c>
      <c r="F38" s="17"/>
      <c r="G38" s="17">
        <v>0</v>
      </c>
      <c r="H38" s="17"/>
      <c r="I38" s="17">
        <v>0</v>
      </c>
      <c r="K38" s="4">
        <v>0</v>
      </c>
      <c r="M38" s="17">
        <v>600000000</v>
      </c>
      <c r="N38" s="17"/>
      <c r="O38" s="17">
        <v>0</v>
      </c>
      <c r="P38" s="17"/>
      <c r="Q38" s="17">
        <v>-1630445345</v>
      </c>
      <c r="R38" s="17"/>
      <c r="S38" s="17">
        <v>-1030445345</v>
      </c>
      <c r="U38" s="4">
        <v>-2.2000000000000001E-3</v>
      </c>
    </row>
    <row r="39" spans="1:21" ht="22.5" x14ac:dyDescent="0.45">
      <c r="A39" s="2" t="s">
        <v>148</v>
      </c>
      <c r="C39" s="17">
        <v>0</v>
      </c>
      <c r="D39" s="17"/>
      <c r="E39" s="17">
        <v>0</v>
      </c>
      <c r="F39" s="17"/>
      <c r="G39" s="17">
        <v>0</v>
      </c>
      <c r="H39" s="17"/>
      <c r="I39" s="17">
        <v>0</v>
      </c>
      <c r="K39" s="4">
        <v>0</v>
      </c>
      <c r="M39" s="17">
        <v>1625000000</v>
      </c>
      <c r="N39" s="17"/>
      <c r="O39" s="17">
        <v>0</v>
      </c>
      <c r="P39" s="17"/>
      <c r="Q39" s="17">
        <v>223526403</v>
      </c>
      <c r="R39" s="17"/>
      <c r="S39" s="17">
        <v>1848526403</v>
      </c>
      <c r="U39" s="4">
        <v>3.8999999999999998E-3</v>
      </c>
    </row>
    <row r="40" spans="1:21" ht="22.5" x14ac:dyDescent="0.45">
      <c r="A40" s="2" t="s">
        <v>42</v>
      </c>
      <c r="C40" s="17">
        <v>0</v>
      </c>
      <c r="D40" s="17"/>
      <c r="E40" s="17">
        <v>10312495835</v>
      </c>
      <c r="F40" s="17"/>
      <c r="G40" s="17">
        <v>0</v>
      </c>
      <c r="H40" s="17"/>
      <c r="I40" s="17">
        <v>10312495835</v>
      </c>
      <c r="K40" s="4">
        <v>7.7299999999999994E-2</v>
      </c>
      <c r="M40" s="17">
        <v>989322382</v>
      </c>
      <c r="N40" s="17"/>
      <c r="O40" s="17">
        <v>-8203827519</v>
      </c>
      <c r="P40" s="17"/>
      <c r="Q40" s="17">
        <v>693005666</v>
      </c>
      <c r="R40" s="17"/>
      <c r="S40" s="17">
        <v>-6521499471</v>
      </c>
      <c r="U40" s="4">
        <v>-1.3899999999999999E-2</v>
      </c>
    </row>
    <row r="41" spans="1:21" ht="22.5" x14ac:dyDescent="0.45">
      <c r="A41" s="2" t="s">
        <v>175</v>
      </c>
      <c r="C41" s="17">
        <v>0</v>
      </c>
      <c r="D41" s="17"/>
      <c r="E41" s="17">
        <v>0</v>
      </c>
      <c r="F41" s="17"/>
      <c r="G41" s="17">
        <v>0</v>
      </c>
      <c r="H41" s="17"/>
      <c r="I41" s="17">
        <v>0</v>
      </c>
      <c r="K41" s="4">
        <v>0</v>
      </c>
      <c r="M41" s="17">
        <v>0</v>
      </c>
      <c r="N41" s="17"/>
      <c r="O41" s="17">
        <v>0</v>
      </c>
      <c r="P41" s="17"/>
      <c r="Q41" s="17">
        <v>425196000</v>
      </c>
      <c r="R41" s="17"/>
      <c r="S41" s="17">
        <v>425196000</v>
      </c>
      <c r="U41" s="4">
        <v>8.9999999999999998E-4</v>
      </c>
    </row>
    <row r="42" spans="1:21" ht="22.5" x14ac:dyDescent="0.45">
      <c r="A42" s="2" t="s">
        <v>16</v>
      </c>
      <c r="C42" s="17">
        <v>0</v>
      </c>
      <c r="D42" s="17"/>
      <c r="E42" s="17">
        <v>6695920800</v>
      </c>
      <c r="F42" s="17"/>
      <c r="G42" s="17">
        <v>0</v>
      </c>
      <c r="H42" s="17"/>
      <c r="I42" s="17">
        <v>6695920800</v>
      </c>
      <c r="K42" s="4">
        <v>5.0200000000000002E-2</v>
      </c>
      <c r="M42" s="17">
        <v>693000000</v>
      </c>
      <c r="N42" s="17"/>
      <c r="O42" s="17">
        <v>-1895829930</v>
      </c>
      <c r="P42" s="17"/>
      <c r="Q42" s="17">
        <v>215224667</v>
      </c>
      <c r="R42" s="17"/>
      <c r="S42" s="17">
        <v>-987605263</v>
      </c>
      <c r="U42" s="4">
        <v>-2.0999999999999999E-3</v>
      </c>
    </row>
    <row r="43" spans="1:21" ht="22.5" x14ac:dyDescent="0.45">
      <c r="A43" s="2" t="s">
        <v>126</v>
      </c>
      <c r="C43" s="17">
        <v>0</v>
      </c>
      <c r="D43" s="17"/>
      <c r="E43" s="17">
        <v>0</v>
      </c>
      <c r="F43" s="17"/>
      <c r="G43" s="17">
        <v>0</v>
      </c>
      <c r="H43" s="17"/>
      <c r="I43" s="17">
        <v>0</v>
      </c>
      <c r="K43" s="4">
        <v>0</v>
      </c>
      <c r="M43" s="17">
        <v>10000000000</v>
      </c>
      <c r="N43" s="17"/>
      <c r="O43" s="17">
        <v>0</v>
      </c>
      <c r="P43" s="17"/>
      <c r="Q43" s="17">
        <v>19135585555</v>
      </c>
      <c r="R43" s="17"/>
      <c r="S43" s="17">
        <v>29135585555</v>
      </c>
      <c r="U43" s="4">
        <v>6.2100000000000002E-2</v>
      </c>
    </row>
    <row r="44" spans="1:21" ht="22.5" x14ac:dyDescent="0.45">
      <c r="A44" s="2" t="s">
        <v>49</v>
      </c>
      <c r="C44" s="17">
        <v>0</v>
      </c>
      <c r="D44" s="17"/>
      <c r="E44" s="17">
        <v>3183880221</v>
      </c>
      <c r="F44" s="17"/>
      <c r="G44" s="17">
        <v>0</v>
      </c>
      <c r="H44" s="17"/>
      <c r="I44" s="17">
        <v>3183880221</v>
      </c>
      <c r="K44" s="4">
        <v>2.3900000000000001E-2</v>
      </c>
      <c r="M44" s="17">
        <v>8646696170</v>
      </c>
      <c r="N44" s="17"/>
      <c r="O44" s="17">
        <v>17849781856</v>
      </c>
      <c r="P44" s="17"/>
      <c r="Q44" s="17">
        <v>-866348842</v>
      </c>
      <c r="R44" s="17"/>
      <c r="S44" s="17">
        <v>25630129184</v>
      </c>
      <c r="U44" s="4">
        <v>5.4600000000000003E-2</v>
      </c>
    </row>
    <row r="45" spans="1:21" ht="22.5" x14ac:dyDescent="0.45">
      <c r="A45" s="2" t="s">
        <v>176</v>
      </c>
      <c r="C45" s="17">
        <v>0</v>
      </c>
      <c r="D45" s="17"/>
      <c r="E45" s="17">
        <v>0</v>
      </c>
      <c r="F45" s="17"/>
      <c r="G45" s="17">
        <v>0</v>
      </c>
      <c r="H45" s="17"/>
      <c r="I45" s="17">
        <v>0</v>
      </c>
      <c r="K45" s="4">
        <v>0</v>
      </c>
      <c r="M45" s="17">
        <v>0</v>
      </c>
      <c r="N45" s="17"/>
      <c r="O45" s="17">
        <v>0</v>
      </c>
      <c r="P45" s="17"/>
      <c r="Q45" s="17">
        <v>-3508674748</v>
      </c>
      <c r="R45" s="17"/>
      <c r="S45" s="17">
        <v>-3508674748</v>
      </c>
      <c r="U45" s="4">
        <v>-7.4999999999999997E-3</v>
      </c>
    </row>
    <row r="46" spans="1:21" ht="22.5" x14ac:dyDescent="0.45">
      <c r="A46" s="2" t="s">
        <v>107</v>
      </c>
      <c r="C46" s="17">
        <v>0</v>
      </c>
      <c r="D46" s="17"/>
      <c r="E46" s="17">
        <v>0</v>
      </c>
      <c r="F46" s="17"/>
      <c r="G46" s="17">
        <v>0</v>
      </c>
      <c r="H46" s="17"/>
      <c r="I46" s="17">
        <v>0</v>
      </c>
      <c r="K46" s="4">
        <v>0</v>
      </c>
      <c r="M46" s="17">
        <v>4500000000</v>
      </c>
      <c r="N46" s="17"/>
      <c r="O46" s="17">
        <v>0</v>
      </c>
      <c r="P46" s="17"/>
      <c r="Q46" s="17">
        <v>2274551520</v>
      </c>
      <c r="R46" s="17"/>
      <c r="S46" s="17">
        <v>6774551520</v>
      </c>
      <c r="U46" s="4">
        <v>1.44E-2</v>
      </c>
    </row>
    <row r="47" spans="1:21" ht="22.5" x14ac:dyDescent="0.45">
      <c r="A47" s="2" t="s">
        <v>115</v>
      </c>
      <c r="C47" s="17">
        <v>0</v>
      </c>
      <c r="D47" s="17"/>
      <c r="E47" s="17">
        <v>0</v>
      </c>
      <c r="F47" s="17"/>
      <c r="G47" s="17">
        <v>0</v>
      </c>
      <c r="H47" s="17"/>
      <c r="I47" s="17">
        <v>0</v>
      </c>
      <c r="K47" s="4">
        <v>0</v>
      </c>
      <c r="M47" s="17">
        <v>16743074400</v>
      </c>
      <c r="N47" s="17"/>
      <c r="O47" s="17">
        <v>0</v>
      </c>
      <c r="P47" s="17"/>
      <c r="Q47" s="17">
        <v>-3136025942</v>
      </c>
      <c r="R47" s="17"/>
      <c r="S47" s="17">
        <v>13607048458</v>
      </c>
      <c r="U47" s="4">
        <v>2.9000000000000001E-2</v>
      </c>
    </row>
    <row r="48" spans="1:21" ht="22.5" x14ac:dyDescent="0.45">
      <c r="A48" s="2" t="s">
        <v>33</v>
      </c>
      <c r="C48" s="17">
        <v>0</v>
      </c>
      <c r="D48" s="17"/>
      <c r="E48" s="17">
        <v>2823102000</v>
      </c>
      <c r="F48" s="17"/>
      <c r="G48" s="17">
        <v>0</v>
      </c>
      <c r="H48" s="17"/>
      <c r="I48" s="17">
        <v>2823102000</v>
      </c>
      <c r="K48" s="4">
        <v>2.12E-2</v>
      </c>
      <c r="M48" s="17">
        <v>8600000000</v>
      </c>
      <c r="N48" s="17"/>
      <c r="O48" s="17">
        <v>1926253638</v>
      </c>
      <c r="P48" s="17"/>
      <c r="Q48" s="17">
        <v>517383157</v>
      </c>
      <c r="R48" s="17"/>
      <c r="S48" s="17">
        <v>11043636795</v>
      </c>
      <c r="U48" s="4">
        <v>2.35E-2</v>
      </c>
    </row>
    <row r="49" spans="1:21" ht="22.5" x14ac:dyDescent="0.45">
      <c r="A49" s="2" t="s">
        <v>177</v>
      </c>
      <c r="C49" s="17">
        <v>0</v>
      </c>
      <c r="D49" s="17"/>
      <c r="E49" s="17">
        <v>0</v>
      </c>
      <c r="F49" s="17"/>
      <c r="G49" s="17">
        <v>0</v>
      </c>
      <c r="H49" s="17"/>
      <c r="I49" s="17">
        <v>0</v>
      </c>
      <c r="K49" s="4">
        <v>0</v>
      </c>
      <c r="M49" s="17">
        <v>0</v>
      </c>
      <c r="N49" s="17"/>
      <c r="O49" s="17">
        <v>0</v>
      </c>
      <c r="P49" s="17"/>
      <c r="Q49" s="17">
        <v>7888705</v>
      </c>
      <c r="R49" s="17"/>
      <c r="S49" s="17">
        <v>7888705</v>
      </c>
      <c r="U49" s="4">
        <v>0</v>
      </c>
    </row>
    <row r="50" spans="1:21" ht="22.5" x14ac:dyDescent="0.45">
      <c r="A50" s="2" t="s">
        <v>178</v>
      </c>
      <c r="C50" s="17">
        <v>0</v>
      </c>
      <c r="D50" s="17"/>
      <c r="E50" s="17">
        <v>0</v>
      </c>
      <c r="F50" s="17"/>
      <c r="G50" s="17">
        <v>0</v>
      </c>
      <c r="H50" s="17"/>
      <c r="I50" s="17">
        <v>0</v>
      </c>
      <c r="K50" s="4">
        <v>0</v>
      </c>
      <c r="M50" s="17">
        <v>0</v>
      </c>
      <c r="N50" s="17"/>
      <c r="O50" s="17">
        <v>0</v>
      </c>
      <c r="P50" s="17"/>
      <c r="Q50" s="17">
        <v>-141590956</v>
      </c>
      <c r="R50" s="17"/>
      <c r="S50" s="17">
        <v>-141590956</v>
      </c>
      <c r="U50" s="4">
        <v>-2.9999999999999997E-4</v>
      </c>
    </row>
    <row r="51" spans="1:21" ht="22.5" x14ac:dyDescent="0.45">
      <c r="A51" s="2" t="s">
        <v>139</v>
      </c>
      <c r="C51" s="17">
        <v>0</v>
      </c>
      <c r="D51" s="17"/>
      <c r="E51" s="17">
        <v>0</v>
      </c>
      <c r="F51" s="17"/>
      <c r="G51" s="17">
        <v>0</v>
      </c>
      <c r="H51" s="17"/>
      <c r="I51" s="17">
        <v>0</v>
      </c>
      <c r="K51" s="4">
        <v>0</v>
      </c>
      <c r="M51" s="17">
        <v>11418550000</v>
      </c>
      <c r="N51" s="17"/>
      <c r="O51" s="17">
        <v>0</v>
      </c>
      <c r="P51" s="17"/>
      <c r="Q51" s="17">
        <v>-1267026265</v>
      </c>
      <c r="R51" s="17"/>
      <c r="S51" s="17">
        <v>10151523735</v>
      </c>
      <c r="U51" s="4">
        <v>2.1600000000000001E-2</v>
      </c>
    </row>
    <row r="52" spans="1:21" ht="22.5" x14ac:dyDescent="0.45">
      <c r="A52" s="2" t="s">
        <v>52</v>
      </c>
      <c r="C52" s="17">
        <v>0</v>
      </c>
      <c r="D52" s="17"/>
      <c r="E52" s="17">
        <v>1334988837</v>
      </c>
      <c r="F52" s="17"/>
      <c r="G52" s="17">
        <v>0</v>
      </c>
      <c r="H52" s="17"/>
      <c r="I52" s="17">
        <v>1334988837</v>
      </c>
      <c r="K52" s="4">
        <v>0.01</v>
      </c>
      <c r="M52" s="17">
        <v>2026700200</v>
      </c>
      <c r="N52" s="17"/>
      <c r="O52" s="17">
        <v>-7789393392</v>
      </c>
      <c r="P52" s="17"/>
      <c r="Q52" s="17">
        <v>-2247651038</v>
      </c>
      <c r="R52" s="17"/>
      <c r="S52" s="17">
        <v>-8010344230</v>
      </c>
      <c r="U52" s="4">
        <v>-1.7100000000000001E-2</v>
      </c>
    </row>
    <row r="53" spans="1:21" ht="22.5" x14ac:dyDescent="0.45">
      <c r="A53" s="2" t="s">
        <v>179</v>
      </c>
      <c r="C53" s="17">
        <v>0</v>
      </c>
      <c r="D53" s="17"/>
      <c r="E53" s="17">
        <v>0</v>
      </c>
      <c r="F53" s="17"/>
      <c r="G53" s="17">
        <v>0</v>
      </c>
      <c r="H53" s="17"/>
      <c r="I53" s="17">
        <v>0</v>
      </c>
      <c r="K53" s="4">
        <v>0</v>
      </c>
      <c r="M53" s="17">
        <v>0</v>
      </c>
      <c r="N53" s="17"/>
      <c r="O53" s="17">
        <v>0</v>
      </c>
      <c r="P53" s="17"/>
      <c r="Q53" s="17">
        <v>12418394844</v>
      </c>
      <c r="R53" s="17"/>
      <c r="S53" s="17">
        <v>12418394844</v>
      </c>
      <c r="U53" s="4">
        <v>2.6499999999999999E-2</v>
      </c>
    </row>
    <row r="54" spans="1:21" ht="22.5" x14ac:dyDescent="0.45">
      <c r="A54" s="2" t="s">
        <v>146</v>
      </c>
      <c r="C54" s="17">
        <v>0</v>
      </c>
      <c r="D54" s="17"/>
      <c r="E54" s="17">
        <v>0</v>
      </c>
      <c r="F54" s="17"/>
      <c r="G54" s="17">
        <v>0</v>
      </c>
      <c r="H54" s="17"/>
      <c r="I54" s="17">
        <v>0</v>
      </c>
      <c r="K54" s="4">
        <v>0</v>
      </c>
      <c r="M54" s="17">
        <v>805536000</v>
      </c>
      <c r="N54" s="17"/>
      <c r="O54" s="17">
        <v>0</v>
      </c>
      <c r="P54" s="17"/>
      <c r="Q54" s="17">
        <v>515508028</v>
      </c>
      <c r="R54" s="17"/>
      <c r="S54" s="17">
        <v>1321044028</v>
      </c>
      <c r="U54" s="4">
        <v>2.8E-3</v>
      </c>
    </row>
    <row r="55" spans="1:21" ht="22.5" x14ac:dyDescent="0.45">
      <c r="A55" s="2" t="s">
        <v>180</v>
      </c>
      <c r="C55" s="17">
        <v>0</v>
      </c>
      <c r="D55" s="17"/>
      <c r="E55" s="17">
        <v>0</v>
      </c>
      <c r="F55" s="17"/>
      <c r="G55" s="17">
        <v>0</v>
      </c>
      <c r="H55" s="17"/>
      <c r="I55" s="17">
        <v>0</v>
      </c>
      <c r="K55" s="4">
        <v>0</v>
      </c>
      <c r="M55" s="17">
        <v>0</v>
      </c>
      <c r="N55" s="17"/>
      <c r="O55" s="17">
        <v>0</v>
      </c>
      <c r="P55" s="17"/>
      <c r="Q55" s="17">
        <v>446130781</v>
      </c>
      <c r="R55" s="17"/>
      <c r="S55" s="17">
        <v>446130781</v>
      </c>
      <c r="U55" s="4">
        <v>1E-3</v>
      </c>
    </row>
    <row r="56" spans="1:21" ht="22.5" x14ac:dyDescent="0.45">
      <c r="A56" s="2" t="s">
        <v>181</v>
      </c>
      <c r="C56" s="17">
        <v>0</v>
      </c>
      <c r="D56" s="17"/>
      <c r="E56" s="17">
        <v>0</v>
      </c>
      <c r="F56" s="17"/>
      <c r="G56" s="17">
        <v>0</v>
      </c>
      <c r="H56" s="17"/>
      <c r="I56" s="17">
        <v>0</v>
      </c>
      <c r="K56" s="4">
        <v>0</v>
      </c>
      <c r="M56" s="17">
        <v>0</v>
      </c>
      <c r="N56" s="17"/>
      <c r="O56" s="17">
        <v>0</v>
      </c>
      <c r="P56" s="17"/>
      <c r="Q56" s="17">
        <v>-222867268</v>
      </c>
      <c r="R56" s="17"/>
      <c r="S56" s="17">
        <v>-222867268</v>
      </c>
      <c r="U56" s="4">
        <v>-5.0000000000000001E-4</v>
      </c>
    </row>
    <row r="57" spans="1:21" ht="22.5" x14ac:dyDescent="0.45">
      <c r="A57" s="2" t="s">
        <v>182</v>
      </c>
      <c r="C57" s="17">
        <v>0</v>
      </c>
      <c r="D57" s="17"/>
      <c r="E57" s="17">
        <v>0</v>
      </c>
      <c r="F57" s="17"/>
      <c r="G57" s="17">
        <v>0</v>
      </c>
      <c r="H57" s="17"/>
      <c r="I57" s="17">
        <v>0</v>
      </c>
      <c r="K57" s="4">
        <v>0</v>
      </c>
      <c r="M57" s="17">
        <v>0</v>
      </c>
      <c r="N57" s="17"/>
      <c r="O57" s="17">
        <v>0</v>
      </c>
      <c r="P57" s="17"/>
      <c r="Q57" s="17">
        <v>2556677373</v>
      </c>
      <c r="R57" s="17"/>
      <c r="S57" s="17">
        <v>2556677373</v>
      </c>
      <c r="U57" s="4">
        <v>5.4000000000000003E-3</v>
      </c>
    </row>
    <row r="58" spans="1:21" ht="22.5" x14ac:dyDescent="0.45">
      <c r="A58" s="2" t="s">
        <v>183</v>
      </c>
      <c r="C58" s="17">
        <v>0</v>
      </c>
      <c r="D58" s="17"/>
      <c r="E58" s="17">
        <v>0</v>
      </c>
      <c r="F58" s="17"/>
      <c r="G58" s="17">
        <v>0</v>
      </c>
      <c r="H58" s="17"/>
      <c r="I58" s="17">
        <v>0</v>
      </c>
      <c r="K58" s="4">
        <v>0</v>
      </c>
      <c r="M58" s="17">
        <v>0</v>
      </c>
      <c r="N58" s="17"/>
      <c r="O58" s="17">
        <v>0</v>
      </c>
      <c r="P58" s="17"/>
      <c r="Q58" s="17">
        <v>6623585759</v>
      </c>
      <c r="R58" s="17"/>
      <c r="S58" s="17">
        <v>6623585759</v>
      </c>
      <c r="U58" s="4">
        <v>1.41E-2</v>
      </c>
    </row>
    <row r="59" spans="1:21" ht="22.5" x14ac:dyDescent="0.45">
      <c r="A59" s="2" t="s">
        <v>111</v>
      </c>
      <c r="C59" s="17">
        <v>0</v>
      </c>
      <c r="D59" s="17"/>
      <c r="E59" s="17">
        <v>0</v>
      </c>
      <c r="F59" s="17"/>
      <c r="G59" s="17">
        <v>0</v>
      </c>
      <c r="H59" s="17"/>
      <c r="I59" s="17">
        <v>0</v>
      </c>
      <c r="K59" s="4">
        <v>0</v>
      </c>
      <c r="M59" s="17">
        <v>650000000</v>
      </c>
      <c r="N59" s="17"/>
      <c r="O59" s="17">
        <v>0</v>
      </c>
      <c r="P59" s="17"/>
      <c r="Q59" s="17">
        <v>-3261639611</v>
      </c>
      <c r="R59" s="17"/>
      <c r="S59" s="17">
        <v>-2611639611</v>
      </c>
      <c r="U59" s="4">
        <v>-5.5999999999999999E-3</v>
      </c>
    </row>
    <row r="60" spans="1:21" ht="22.5" x14ac:dyDescent="0.45">
      <c r="A60" s="2" t="s">
        <v>37</v>
      </c>
      <c r="C60" s="17">
        <v>0</v>
      </c>
      <c r="D60" s="17"/>
      <c r="E60" s="17">
        <v>11388830850</v>
      </c>
      <c r="F60" s="17"/>
      <c r="G60" s="17">
        <v>0</v>
      </c>
      <c r="H60" s="17"/>
      <c r="I60" s="17">
        <v>11388830850</v>
      </c>
      <c r="K60" s="4">
        <v>8.5400000000000004E-2</v>
      </c>
      <c r="M60" s="17">
        <v>18914000000</v>
      </c>
      <c r="N60" s="17"/>
      <c r="O60" s="17">
        <v>20336812226</v>
      </c>
      <c r="P60" s="17"/>
      <c r="Q60" s="17">
        <v>-1586948848</v>
      </c>
      <c r="R60" s="17"/>
      <c r="S60" s="17">
        <v>37663863378</v>
      </c>
      <c r="U60" s="4">
        <v>8.0199999999999994E-2</v>
      </c>
    </row>
    <row r="61" spans="1:21" ht="22.5" x14ac:dyDescent="0.45">
      <c r="A61" s="2" t="s">
        <v>184</v>
      </c>
      <c r="C61" s="17">
        <v>0</v>
      </c>
      <c r="D61" s="17"/>
      <c r="E61" s="17">
        <v>0</v>
      </c>
      <c r="F61" s="17"/>
      <c r="G61" s="17">
        <v>0</v>
      </c>
      <c r="H61" s="17"/>
      <c r="I61" s="17">
        <v>0</v>
      </c>
      <c r="K61" s="4">
        <v>0</v>
      </c>
      <c r="M61" s="17">
        <v>0</v>
      </c>
      <c r="N61" s="17"/>
      <c r="O61" s="17">
        <v>0</v>
      </c>
      <c r="P61" s="17"/>
      <c r="Q61" s="17">
        <v>-1393021235</v>
      </c>
      <c r="R61" s="17"/>
      <c r="S61" s="17">
        <v>-1393021235</v>
      </c>
      <c r="U61" s="4">
        <v>-3.0000000000000001E-3</v>
      </c>
    </row>
    <row r="62" spans="1:21" ht="22.5" x14ac:dyDescent="0.45">
      <c r="A62" s="2" t="s">
        <v>29</v>
      </c>
      <c r="C62" s="17">
        <v>3869396887</v>
      </c>
      <c r="D62" s="17"/>
      <c r="E62" s="17">
        <v>-1467324759</v>
      </c>
      <c r="F62" s="17"/>
      <c r="G62" s="17">
        <v>0</v>
      </c>
      <c r="H62" s="17"/>
      <c r="I62" s="17">
        <v>2402072128</v>
      </c>
      <c r="K62" s="4">
        <v>1.7999999999999999E-2</v>
      </c>
      <c r="M62" s="17">
        <v>3869396887</v>
      </c>
      <c r="N62" s="17"/>
      <c r="O62" s="17">
        <v>9512230186</v>
      </c>
      <c r="P62" s="17"/>
      <c r="Q62" s="17">
        <v>171973109</v>
      </c>
      <c r="R62" s="17"/>
      <c r="S62" s="17">
        <v>13553600182</v>
      </c>
      <c r="U62" s="4">
        <v>2.8899999999999999E-2</v>
      </c>
    </row>
    <row r="63" spans="1:21" ht="22.5" x14ac:dyDescent="0.45">
      <c r="A63" s="2" t="s">
        <v>185</v>
      </c>
      <c r="C63" s="17">
        <v>0</v>
      </c>
      <c r="D63" s="17"/>
      <c r="E63" s="17">
        <v>0</v>
      </c>
      <c r="F63" s="17"/>
      <c r="G63" s="17">
        <v>0</v>
      </c>
      <c r="H63" s="17"/>
      <c r="I63" s="17">
        <v>0</v>
      </c>
      <c r="K63" s="4">
        <v>0</v>
      </c>
      <c r="M63" s="17">
        <v>0</v>
      </c>
      <c r="N63" s="17"/>
      <c r="O63" s="17">
        <v>0</v>
      </c>
      <c r="P63" s="17"/>
      <c r="Q63" s="17">
        <v>-7773255301</v>
      </c>
      <c r="R63" s="17"/>
      <c r="S63" s="17">
        <v>-7773255301</v>
      </c>
      <c r="U63" s="4">
        <v>-1.66E-2</v>
      </c>
    </row>
    <row r="64" spans="1:21" ht="22.5" x14ac:dyDescent="0.45">
      <c r="A64" s="2" t="s">
        <v>34</v>
      </c>
      <c r="C64" s="17">
        <v>0</v>
      </c>
      <c r="D64" s="17"/>
      <c r="E64" s="17">
        <v>8310617349</v>
      </c>
      <c r="F64" s="17"/>
      <c r="G64" s="17">
        <v>0</v>
      </c>
      <c r="H64" s="17"/>
      <c r="I64" s="17">
        <v>8310617349</v>
      </c>
      <c r="K64" s="4">
        <v>6.2300000000000001E-2</v>
      </c>
      <c r="M64" s="17">
        <v>9100000000</v>
      </c>
      <c r="N64" s="17"/>
      <c r="O64" s="17">
        <v>-2017602877</v>
      </c>
      <c r="P64" s="17"/>
      <c r="Q64" s="17">
        <v>-3607846188</v>
      </c>
      <c r="R64" s="17"/>
      <c r="S64" s="17">
        <v>3474550935</v>
      </c>
      <c r="U64" s="4">
        <v>7.4000000000000003E-3</v>
      </c>
    </row>
    <row r="65" spans="1:21" ht="22.5" x14ac:dyDescent="0.45">
      <c r="A65" s="2" t="s">
        <v>150</v>
      </c>
      <c r="C65" s="17">
        <v>0</v>
      </c>
      <c r="D65" s="17"/>
      <c r="E65" s="17">
        <v>0</v>
      </c>
      <c r="F65" s="17"/>
      <c r="G65" s="17">
        <v>0</v>
      </c>
      <c r="H65" s="17"/>
      <c r="I65" s="17">
        <v>0</v>
      </c>
      <c r="K65" s="4">
        <v>0</v>
      </c>
      <c r="M65" s="17">
        <v>7285000000</v>
      </c>
      <c r="N65" s="17"/>
      <c r="O65" s="17">
        <v>0</v>
      </c>
      <c r="P65" s="17"/>
      <c r="Q65" s="17">
        <v>5509795386</v>
      </c>
      <c r="R65" s="17"/>
      <c r="S65" s="17">
        <v>12794795386</v>
      </c>
      <c r="U65" s="4">
        <v>2.7300000000000001E-2</v>
      </c>
    </row>
    <row r="66" spans="1:21" ht="22.5" x14ac:dyDescent="0.45">
      <c r="A66" s="2" t="s">
        <v>186</v>
      </c>
      <c r="C66" s="17">
        <v>0</v>
      </c>
      <c r="D66" s="17"/>
      <c r="E66" s="17">
        <v>0</v>
      </c>
      <c r="F66" s="17"/>
      <c r="G66" s="17">
        <v>0</v>
      </c>
      <c r="H66" s="17"/>
      <c r="I66" s="17">
        <v>0</v>
      </c>
      <c r="K66" s="4">
        <v>0</v>
      </c>
      <c r="M66" s="17">
        <v>0</v>
      </c>
      <c r="N66" s="17"/>
      <c r="O66" s="17">
        <v>0</v>
      </c>
      <c r="P66" s="17"/>
      <c r="Q66" s="17">
        <v>4178774409</v>
      </c>
      <c r="R66" s="17"/>
      <c r="S66" s="17">
        <v>4178774409</v>
      </c>
      <c r="U66" s="4">
        <v>8.8999999999999999E-3</v>
      </c>
    </row>
    <row r="67" spans="1:21" ht="22.5" x14ac:dyDescent="0.45">
      <c r="A67" s="2" t="s">
        <v>155</v>
      </c>
      <c r="C67" s="17">
        <v>0</v>
      </c>
      <c r="D67" s="17"/>
      <c r="E67" s="17">
        <v>0</v>
      </c>
      <c r="F67" s="17"/>
      <c r="G67" s="17">
        <v>0</v>
      </c>
      <c r="H67" s="17"/>
      <c r="I67" s="17">
        <v>0</v>
      </c>
      <c r="K67" s="4">
        <v>0</v>
      </c>
      <c r="M67" s="17">
        <v>4250000000</v>
      </c>
      <c r="N67" s="17"/>
      <c r="O67" s="17">
        <v>0</v>
      </c>
      <c r="P67" s="17"/>
      <c r="Q67" s="17">
        <v>-444054851</v>
      </c>
      <c r="R67" s="17"/>
      <c r="S67" s="17">
        <v>3805945149</v>
      </c>
      <c r="U67" s="4">
        <v>8.0999999999999996E-3</v>
      </c>
    </row>
    <row r="68" spans="1:21" ht="22.5" x14ac:dyDescent="0.45">
      <c r="A68" s="2" t="s">
        <v>157</v>
      </c>
      <c r="C68" s="17">
        <v>0</v>
      </c>
      <c r="D68" s="17"/>
      <c r="E68" s="17">
        <v>0</v>
      </c>
      <c r="F68" s="17"/>
      <c r="G68" s="17">
        <v>0</v>
      </c>
      <c r="H68" s="17"/>
      <c r="I68" s="17">
        <v>0</v>
      </c>
      <c r="K68" s="4">
        <v>0</v>
      </c>
      <c r="M68" s="17">
        <v>981807</v>
      </c>
      <c r="N68" s="17"/>
      <c r="O68" s="17">
        <v>0</v>
      </c>
      <c r="P68" s="17"/>
      <c r="Q68" s="17">
        <v>104949415</v>
      </c>
      <c r="R68" s="17"/>
      <c r="S68" s="17">
        <v>105931222</v>
      </c>
      <c r="U68" s="4">
        <v>2.0000000000000001E-4</v>
      </c>
    </row>
    <row r="69" spans="1:21" ht="22.5" x14ac:dyDescent="0.45">
      <c r="A69" s="2" t="s">
        <v>32</v>
      </c>
      <c r="C69" s="17">
        <v>0</v>
      </c>
      <c r="D69" s="17"/>
      <c r="E69" s="17">
        <v>433346266</v>
      </c>
      <c r="F69" s="17"/>
      <c r="G69" s="17">
        <v>0</v>
      </c>
      <c r="H69" s="17"/>
      <c r="I69" s="17">
        <v>433346266</v>
      </c>
      <c r="K69" s="4">
        <v>3.2000000000000002E-3</v>
      </c>
      <c r="M69" s="17">
        <v>8844246848</v>
      </c>
      <c r="N69" s="17"/>
      <c r="O69" s="17">
        <v>-1665964097</v>
      </c>
      <c r="P69" s="17"/>
      <c r="Q69" s="17">
        <v>-4167050166</v>
      </c>
      <c r="R69" s="17"/>
      <c r="S69" s="17">
        <v>3011232585</v>
      </c>
      <c r="U69" s="4">
        <v>6.4000000000000003E-3</v>
      </c>
    </row>
    <row r="70" spans="1:21" ht="22.5" x14ac:dyDescent="0.45">
      <c r="A70" s="2" t="s">
        <v>45</v>
      </c>
      <c r="C70" s="17">
        <v>0</v>
      </c>
      <c r="D70" s="17"/>
      <c r="E70" s="17">
        <v>15899880496</v>
      </c>
      <c r="F70" s="17"/>
      <c r="G70" s="17">
        <v>0</v>
      </c>
      <c r="H70" s="17"/>
      <c r="I70" s="17">
        <v>15899880496</v>
      </c>
      <c r="K70" s="4">
        <v>0.1192</v>
      </c>
      <c r="M70" s="17">
        <v>34850000000</v>
      </c>
      <c r="N70" s="17"/>
      <c r="O70" s="17">
        <v>-14357251324</v>
      </c>
      <c r="P70" s="17"/>
      <c r="Q70" s="17">
        <v>-2685724344</v>
      </c>
      <c r="R70" s="17"/>
      <c r="S70" s="17">
        <v>17807024332</v>
      </c>
      <c r="U70" s="4">
        <v>3.7900000000000003E-2</v>
      </c>
    </row>
    <row r="71" spans="1:21" ht="22.5" x14ac:dyDescent="0.45">
      <c r="A71" s="2" t="s">
        <v>187</v>
      </c>
      <c r="C71" s="17">
        <v>0</v>
      </c>
      <c r="D71" s="17"/>
      <c r="E71" s="17">
        <v>0</v>
      </c>
      <c r="F71" s="17"/>
      <c r="G71" s="17">
        <v>0</v>
      </c>
      <c r="H71" s="17"/>
      <c r="I71" s="17">
        <v>0</v>
      </c>
      <c r="K71" s="4">
        <v>0</v>
      </c>
      <c r="M71" s="17">
        <v>0</v>
      </c>
      <c r="N71" s="17"/>
      <c r="O71" s="17">
        <v>0</v>
      </c>
      <c r="P71" s="17"/>
      <c r="Q71" s="17">
        <v>-1642101681</v>
      </c>
      <c r="R71" s="17"/>
      <c r="S71" s="17">
        <v>-1642101681</v>
      </c>
      <c r="U71" s="4">
        <v>-3.5000000000000001E-3</v>
      </c>
    </row>
    <row r="72" spans="1:21" ht="22.5" x14ac:dyDescent="0.45">
      <c r="A72" s="2" t="s">
        <v>143</v>
      </c>
      <c r="C72" s="17">
        <v>0</v>
      </c>
      <c r="D72" s="17"/>
      <c r="E72" s="17">
        <v>0</v>
      </c>
      <c r="F72" s="17"/>
      <c r="G72" s="17">
        <v>0</v>
      </c>
      <c r="H72" s="17"/>
      <c r="I72" s="17">
        <v>0</v>
      </c>
      <c r="K72" s="4">
        <v>0</v>
      </c>
      <c r="M72" s="17">
        <v>75012531</v>
      </c>
      <c r="N72" s="17"/>
      <c r="O72" s="17">
        <v>0</v>
      </c>
      <c r="P72" s="17"/>
      <c r="Q72" s="17">
        <v>-1662234992</v>
      </c>
      <c r="R72" s="17"/>
      <c r="S72" s="17">
        <v>-1587222461</v>
      </c>
      <c r="U72" s="4">
        <v>-3.3999999999999998E-3</v>
      </c>
    </row>
    <row r="73" spans="1:21" ht="22.5" x14ac:dyDescent="0.45">
      <c r="A73" s="2" t="s">
        <v>188</v>
      </c>
      <c r="C73" s="17">
        <v>0</v>
      </c>
      <c r="D73" s="17"/>
      <c r="E73" s="17">
        <v>0</v>
      </c>
      <c r="F73" s="17"/>
      <c r="G73" s="17">
        <v>0</v>
      </c>
      <c r="H73" s="17"/>
      <c r="I73" s="17">
        <v>0</v>
      </c>
      <c r="K73" s="4">
        <v>0</v>
      </c>
      <c r="M73" s="17">
        <v>0</v>
      </c>
      <c r="N73" s="17"/>
      <c r="O73" s="17">
        <v>0</v>
      </c>
      <c r="P73" s="17"/>
      <c r="Q73" s="17">
        <v>11301298928</v>
      </c>
      <c r="R73" s="17"/>
      <c r="S73" s="17">
        <v>11301298928</v>
      </c>
      <c r="U73" s="4">
        <v>2.41E-2</v>
      </c>
    </row>
    <row r="74" spans="1:21" ht="22.5" x14ac:dyDescent="0.45">
      <c r="A74" s="2" t="s">
        <v>38</v>
      </c>
      <c r="C74" s="17">
        <v>0</v>
      </c>
      <c r="D74" s="17"/>
      <c r="E74" s="17">
        <v>7143992297</v>
      </c>
      <c r="F74" s="17"/>
      <c r="G74" s="17">
        <v>0</v>
      </c>
      <c r="H74" s="17"/>
      <c r="I74" s="17">
        <v>7143992297</v>
      </c>
      <c r="K74" s="4">
        <v>5.3600000000000002E-2</v>
      </c>
      <c r="M74" s="17">
        <v>0</v>
      </c>
      <c r="N74" s="17"/>
      <c r="O74" s="17">
        <v>1895576485</v>
      </c>
      <c r="P74" s="17"/>
      <c r="Q74" s="17">
        <v>-1026138083</v>
      </c>
      <c r="R74" s="17"/>
      <c r="S74" s="17">
        <v>869438402</v>
      </c>
      <c r="U74" s="4">
        <v>1.9E-3</v>
      </c>
    </row>
    <row r="75" spans="1:21" ht="22.5" x14ac:dyDescent="0.45">
      <c r="A75" s="2" t="s">
        <v>109</v>
      </c>
      <c r="C75" s="17">
        <v>0</v>
      </c>
      <c r="D75" s="17"/>
      <c r="E75" s="17">
        <v>0</v>
      </c>
      <c r="F75" s="17"/>
      <c r="G75" s="17">
        <v>0</v>
      </c>
      <c r="H75" s="17"/>
      <c r="I75" s="17">
        <v>0</v>
      </c>
      <c r="K75" s="4">
        <v>0</v>
      </c>
      <c r="M75" s="17">
        <v>64436298</v>
      </c>
      <c r="N75" s="17"/>
      <c r="O75" s="17">
        <v>0</v>
      </c>
      <c r="P75" s="17"/>
      <c r="Q75" s="17">
        <v>367456138</v>
      </c>
      <c r="R75" s="17"/>
      <c r="S75" s="17">
        <v>431892436</v>
      </c>
      <c r="U75" s="4">
        <v>8.9999999999999998E-4</v>
      </c>
    </row>
    <row r="76" spans="1:21" ht="22.5" x14ac:dyDescent="0.45">
      <c r="A76" s="2" t="s">
        <v>121</v>
      </c>
      <c r="C76" s="17">
        <v>0</v>
      </c>
      <c r="D76" s="17"/>
      <c r="E76" s="17">
        <v>0</v>
      </c>
      <c r="F76" s="17"/>
      <c r="G76" s="17">
        <v>0</v>
      </c>
      <c r="H76" s="17"/>
      <c r="I76" s="17">
        <v>0</v>
      </c>
      <c r="K76" s="4">
        <v>0</v>
      </c>
      <c r="M76" s="17">
        <v>2134166646</v>
      </c>
      <c r="N76" s="17"/>
      <c r="O76" s="17">
        <v>0</v>
      </c>
      <c r="P76" s="17"/>
      <c r="Q76" s="17">
        <v>-8096026439</v>
      </c>
      <c r="R76" s="17"/>
      <c r="S76" s="17">
        <v>-5961859793</v>
      </c>
      <c r="U76" s="4">
        <v>-1.2699999999999999E-2</v>
      </c>
    </row>
    <row r="77" spans="1:21" ht="22.5" x14ac:dyDescent="0.45">
      <c r="A77" s="2" t="s">
        <v>189</v>
      </c>
      <c r="C77" s="17">
        <v>0</v>
      </c>
      <c r="D77" s="17"/>
      <c r="E77" s="17">
        <v>0</v>
      </c>
      <c r="F77" s="17"/>
      <c r="G77" s="17">
        <v>0</v>
      </c>
      <c r="H77" s="17"/>
      <c r="I77" s="17">
        <v>0</v>
      </c>
      <c r="K77" s="4">
        <v>0</v>
      </c>
      <c r="M77" s="17">
        <v>0</v>
      </c>
      <c r="N77" s="17"/>
      <c r="O77" s="17">
        <v>0</v>
      </c>
      <c r="P77" s="17"/>
      <c r="Q77" s="17">
        <v>-7662812408</v>
      </c>
      <c r="R77" s="17"/>
      <c r="S77" s="17">
        <v>-7662812408</v>
      </c>
      <c r="U77" s="4">
        <v>-1.6299999999999999E-2</v>
      </c>
    </row>
    <row r="78" spans="1:21" ht="22.5" x14ac:dyDescent="0.45">
      <c r="A78" s="2" t="s">
        <v>190</v>
      </c>
      <c r="C78" s="17">
        <v>0</v>
      </c>
      <c r="D78" s="17"/>
      <c r="E78" s="17">
        <v>0</v>
      </c>
      <c r="F78" s="17"/>
      <c r="G78" s="17">
        <v>0</v>
      </c>
      <c r="H78" s="17"/>
      <c r="I78" s="17">
        <v>0</v>
      </c>
      <c r="K78" s="4">
        <v>0</v>
      </c>
      <c r="M78" s="17">
        <v>0</v>
      </c>
      <c r="N78" s="17"/>
      <c r="O78" s="17">
        <v>0</v>
      </c>
      <c r="P78" s="17"/>
      <c r="Q78" s="17">
        <f>12112014941+309810</f>
        <v>12112324751</v>
      </c>
      <c r="R78" s="17"/>
      <c r="S78" s="17">
        <v>12112014941</v>
      </c>
      <c r="U78" s="4">
        <v>2.58E-2</v>
      </c>
    </row>
    <row r="79" spans="1:21" ht="22.5" x14ac:dyDescent="0.45">
      <c r="A79" s="2" t="s">
        <v>26</v>
      </c>
      <c r="C79" s="17">
        <v>0</v>
      </c>
      <c r="D79" s="17"/>
      <c r="E79" s="17">
        <v>-2522904625</v>
      </c>
      <c r="F79" s="17"/>
      <c r="G79" s="17">
        <v>0</v>
      </c>
      <c r="H79" s="17"/>
      <c r="I79" s="17">
        <v>-2522904625</v>
      </c>
      <c r="K79" s="4">
        <v>-1.89E-2</v>
      </c>
      <c r="M79" s="17">
        <v>0</v>
      </c>
      <c r="N79" s="17"/>
      <c r="O79" s="17">
        <v>-1354796266</v>
      </c>
      <c r="P79" s="17"/>
      <c r="Q79" s="17">
        <v>-1383732157</v>
      </c>
      <c r="R79" s="17"/>
      <c r="S79" s="17">
        <v>-2738528423</v>
      </c>
      <c r="U79" s="4">
        <v>-5.7999999999999996E-3</v>
      </c>
    </row>
    <row r="80" spans="1:21" ht="22.5" x14ac:dyDescent="0.45">
      <c r="A80" s="2" t="s">
        <v>47</v>
      </c>
      <c r="C80" s="17">
        <v>0</v>
      </c>
      <c r="D80" s="17"/>
      <c r="E80" s="17">
        <v>-60388537</v>
      </c>
      <c r="F80" s="17"/>
      <c r="G80" s="17">
        <v>0</v>
      </c>
      <c r="H80" s="17"/>
      <c r="I80" s="17">
        <v>-60388537</v>
      </c>
      <c r="K80" s="4">
        <v>-5.0000000000000001E-4</v>
      </c>
      <c r="M80" s="17">
        <v>505940594</v>
      </c>
      <c r="N80" s="17"/>
      <c r="O80" s="17">
        <v>-5817593945</v>
      </c>
      <c r="P80" s="17"/>
      <c r="Q80" s="17">
        <v>0</v>
      </c>
      <c r="R80" s="17"/>
      <c r="S80" s="17">
        <v>-5311653351</v>
      </c>
      <c r="U80" s="4">
        <v>-1.1299999999999999E-2</v>
      </c>
    </row>
    <row r="81" spans="1:21" ht="22.5" x14ac:dyDescent="0.45">
      <c r="A81" s="2" t="s">
        <v>48</v>
      </c>
      <c r="C81" s="17">
        <v>0</v>
      </c>
      <c r="D81" s="17"/>
      <c r="E81" s="17">
        <v>5533881499</v>
      </c>
      <c r="F81" s="17"/>
      <c r="G81" s="17">
        <v>0</v>
      </c>
      <c r="H81" s="17"/>
      <c r="I81" s="17">
        <v>5533881499</v>
      </c>
      <c r="K81" s="4">
        <v>4.1500000000000002E-2</v>
      </c>
      <c r="M81" s="17">
        <v>319418330</v>
      </c>
      <c r="N81" s="17"/>
      <c r="O81" s="17">
        <v>-7030749200</v>
      </c>
      <c r="P81" s="17"/>
      <c r="Q81" s="17">
        <v>0</v>
      </c>
      <c r="R81" s="17"/>
      <c r="S81" s="17">
        <v>-6711330870</v>
      </c>
      <c r="U81" s="4">
        <v>-1.43E-2</v>
      </c>
    </row>
    <row r="82" spans="1:21" ht="22.5" x14ac:dyDescent="0.45">
      <c r="A82" s="2" t="s">
        <v>25</v>
      </c>
      <c r="C82" s="17">
        <v>0</v>
      </c>
      <c r="D82" s="17"/>
      <c r="E82" s="17">
        <v>-1161119430</v>
      </c>
      <c r="F82" s="17"/>
      <c r="G82" s="17">
        <v>0</v>
      </c>
      <c r="H82" s="17"/>
      <c r="I82" s="17">
        <v>-1161119430</v>
      </c>
      <c r="K82" s="4">
        <v>-8.6999999999999994E-3</v>
      </c>
      <c r="M82" s="17">
        <v>822169500</v>
      </c>
      <c r="N82" s="17"/>
      <c r="O82" s="17">
        <v>1226937007</v>
      </c>
      <c r="P82" s="17"/>
      <c r="Q82" s="17">
        <v>0</v>
      </c>
      <c r="R82" s="17"/>
      <c r="S82" s="17">
        <v>2049106507</v>
      </c>
      <c r="U82" s="4">
        <v>4.4000000000000003E-3</v>
      </c>
    </row>
    <row r="83" spans="1:21" ht="22.5" x14ac:dyDescent="0.45">
      <c r="A83" s="2" t="s">
        <v>46</v>
      </c>
      <c r="C83" s="17">
        <v>0</v>
      </c>
      <c r="D83" s="17"/>
      <c r="E83" s="17">
        <v>1138659503</v>
      </c>
      <c r="F83" s="17"/>
      <c r="G83" s="17">
        <v>0</v>
      </c>
      <c r="H83" s="17"/>
      <c r="I83" s="17">
        <v>1138659503</v>
      </c>
      <c r="K83" s="4">
        <v>8.5000000000000006E-3</v>
      </c>
      <c r="M83" s="17">
        <v>0</v>
      </c>
      <c r="N83" s="17"/>
      <c r="O83" s="17">
        <v>2042190847</v>
      </c>
      <c r="P83" s="17"/>
      <c r="Q83" s="17">
        <v>0</v>
      </c>
      <c r="R83" s="17"/>
      <c r="S83" s="17">
        <v>2042190847</v>
      </c>
      <c r="U83" s="4">
        <v>4.3E-3</v>
      </c>
    </row>
    <row r="84" spans="1:21" ht="22.5" x14ac:dyDescent="0.45">
      <c r="A84" s="2" t="s">
        <v>53</v>
      </c>
      <c r="C84" s="17">
        <v>0</v>
      </c>
      <c r="D84" s="17"/>
      <c r="E84" s="17">
        <v>-42659088</v>
      </c>
      <c r="F84" s="17"/>
      <c r="G84" s="17">
        <v>0</v>
      </c>
      <c r="H84" s="17"/>
      <c r="I84" s="17">
        <v>-42659088</v>
      </c>
      <c r="K84" s="4">
        <v>-2.9999999999999997E-4</v>
      </c>
      <c r="M84" s="17">
        <v>0</v>
      </c>
      <c r="N84" s="17"/>
      <c r="O84" s="17">
        <v>-42659088</v>
      </c>
      <c r="P84" s="17"/>
      <c r="Q84" s="17">
        <v>0</v>
      </c>
      <c r="R84" s="17"/>
      <c r="S84" s="17">
        <v>-42659088</v>
      </c>
      <c r="U84" s="4">
        <v>-1E-4</v>
      </c>
    </row>
    <row r="85" spans="1:21" ht="22.5" x14ac:dyDescent="0.45">
      <c r="A85" s="2" t="s">
        <v>18</v>
      </c>
      <c r="C85" s="17">
        <v>0</v>
      </c>
      <c r="D85" s="17"/>
      <c r="E85" s="17">
        <v>0</v>
      </c>
      <c r="F85" s="17"/>
      <c r="G85" s="17">
        <v>0</v>
      </c>
      <c r="H85" s="17"/>
      <c r="I85" s="17">
        <v>0</v>
      </c>
      <c r="K85" s="4">
        <v>0</v>
      </c>
      <c r="M85" s="17">
        <v>0</v>
      </c>
      <c r="N85" s="17"/>
      <c r="O85" s="17">
        <v>0</v>
      </c>
      <c r="P85" s="17"/>
      <c r="Q85" s="17">
        <v>0</v>
      </c>
      <c r="R85" s="17"/>
      <c r="S85" s="17">
        <v>0</v>
      </c>
      <c r="U85" s="4">
        <v>0</v>
      </c>
    </row>
    <row r="86" spans="1:21" ht="22.5" x14ac:dyDescent="0.45">
      <c r="A86" s="2" t="s">
        <v>28</v>
      </c>
      <c r="C86" s="17">
        <v>0</v>
      </c>
      <c r="D86" s="17"/>
      <c r="E86" s="17">
        <v>475099094</v>
      </c>
      <c r="F86" s="17"/>
      <c r="G86" s="17">
        <v>0</v>
      </c>
      <c r="H86" s="17"/>
      <c r="I86" s="17">
        <v>475099094</v>
      </c>
      <c r="K86" s="4">
        <v>3.5999999999999999E-3</v>
      </c>
      <c r="M86" s="17">
        <v>0</v>
      </c>
      <c r="N86" s="17"/>
      <c r="O86" s="17">
        <v>1040924305</v>
      </c>
      <c r="P86" s="17"/>
      <c r="Q86" s="17">
        <v>0</v>
      </c>
      <c r="R86" s="17"/>
      <c r="S86" s="17">
        <v>1040924305</v>
      </c>
      <c r="U86" s="4">
        <v>2.2000000000000001E-3</v>
      </c>
    </row>
    <row r="87" spans="1:21" ht="22.5" x14ac:dyDescent="0.45">
      <c r="A87" s="2" t="s">
        <v>54</v>
      </c>
      <c r="C87" s="17">
        <v>0</v>
      </c>
      <c r="D87" s="17"/>
      <c r="E87" s="17">
        <v>-151689351</v>
      </c>
      <c r="F87" s="17"/>
      <c r="G87" s="17">
        <v>0</v>
      </c>
      <c r="H87" s="17"/>
      <c r="I87" s="17">
        <v>-151689351</v>
      </c>
      <c r="K87" s="4">
        <v>-1.1000000000000001E-3</v>
      </c>
      <c r="M87" s="17">
        <v>0</v>
      </c>
      <c r="N87" s="17"/>
      <c r="O87" s="17">
        <v>-151689351</v>
      </c>
      <c r="P87" s="17"/>
      <c r="Q87" s="17">
        <v>0</v>
      </c>
      <c r="R87" s="17"/>
      <c r="S87" s="17">
        <v>-151689351</v>
      </c>
      <c r="U87" s="4">
        <v>-2.9999999999999997E-4</v>
      </c>
    </row>
    <row r="88" spans="1:21" ht="22.5" x14ac:dyDescent="0.45">
      <c r="A88" s="2" t="s">
        <v>50</v>
      </c>
      <c r="C88" s="17">
        <v>0</v>
      </c>
      <c r="D88" s="17"/>
      <c r="E88" s="17">
        <v>3005527541</v>
      </c>
      <c r="F88" s="17"/>
      <c r="G88" s="17">
        <v>0</v>
      </c>
      <c r="H88" s="17"/>
      <c r="I88" s="17">
        <v>3005527541</v>
      </c>
      <c r="K88" s="4">
        <v>2.2499999999999999E-2</v>
      </c>
      <c r="M88" s="17">
        <v>0</v>
      </c>
      <c r="N88" s="17"/>
      <c r="O88" s="17">
        <v>3583318716</v>
      </c>
      <c r="P88" s="17"/>
      <c r="Q88" s="17">
        <v>0</v>
      </c>
      <c r="R88" s="17"/>
      <c r="S88" s="17">
        <v>3583318716</v>
      </c>
      <c r="U88" s="4">
        <v>7.6E-3</v>
      </c>
    </row>
    <row r="89" spans="1:21" ht="22.5" x14ac:dyDescent="0.45">
      <c r="A89" s="2" t="s">
        <v>58</v>
      </c>
      <c r="C89" s="17">
        <v>0</v>
      </c>
      <c r="D89" s="17"/>
      <c r="E89" s="17">
        <v>-3253615978</v>
      </c>
      <c r="F89" s="17"/>
      <c r="G89" s="17">
        <v>0</v>
      </c>
      <c r="H89" s="17"/>
      <c r="I89" s="17">
        <v>-3253615978</v>
      </c>
      <c r="K89" s="4">
        <v>-2.4400000000000002E-2</v>
      </c>
      <c r="M89" s="17">
        <v>0</v>
      </c>
      <c r="N89" s="17"/>
      <c r="O89" s="17">
        <v>-3253615978</v>
      </c>
      <c r="P89" s="17"/>
      <c r="Q89" s="17">
        <v>0</v>
      </c>
      <c r="R89" s="17"/>
      <c r="S89" s="17">
        <v>-3253615978</v>
      </c>
      <c r="U89" s="4">
        <v>-6.8999999999999999E-3</v>
      </c>
    </row>
    <row r="90" spans="1:21" ht="22.5" x14ac:dyDescent="0.45">
      <c r="A90" s="2" t="s">
        <v>31</v>
      </c>
      <c r="C90" s="17">
        <v>0</v>
      </c>
      <c r="D90" s="17"/>
      <c r="E90" s="17">
        <v>-894101502</v>
      </c>
      <c r="F90" s="17"/>
      <c r="G90" s="17">
        <v>0</v>
      </c>
      <c r="H90" s="17"/>
      <c r="I90" s="17">
        <v>-894101502</v>
      </c>
      <c r="K90" s="4">
        <v>-6.7000000000000002E-3</v>
      </c>
      <c r="M90" s="17">
        <v>0</v>
      </c>
      <c r="N90" s="17"/>
      <c r="O90" s="17">
        <v>2106904385</v>
      </c>
      <c r="P90" s="17"/>
      <c r="Q90" s="17">
        <v>0</v>
      </c>
      <c r="R90" s="17"/>
      <c r="S90" s="17">
        <v>2106904385</v>
      </c>
      <c r="U90" s="4">
        <v>4.4999999999999997E-3</v>
      </c>
    </row>
    <row r="91" spans="1:21" ht="22.5" x14ac:dyDescent="0.45">
      <c r="A91" s="2" t="s">
        <v>39</v>
      </c>
      <c r="C91" s="17">
        <v>0</v>
      </c>
      <c r="D91" s="17"/>
      <c r="E91" s="17">
        <v>2019909600</v>
      </c>
      <c r="F91" s="17"/>
      <c r="G91" s="17">
        <v>0</v>
      </c>
      <c r="H91" s="17"/>
      <c r="I91" s="17">
        <v>2019909600</v>
      </c>
      <c r="K91" s="4">
        <v>1.5100000000000001E-2</v>
      </c>
      <c r="M91" s="17">
        <v>0</v>
      </c>
      <c r="N91" s="17"/>
      <c r="O91" s="17">
        <v>2467317120</v>
      </c>
      <c r="P91" s="17"/>
      <c r="Q91" s="17">
        <v>0</v>
      </c>
      <c r="R91" s="17"/>
      <c r="S91" s="17">
        <v>2467317120</v>
      </c>
      <c r="U91" s="4">
        <v>5.3E-3</v>
      </c>
    </row>
    <row r="92" spans="1:21" ht="22.5" x14ac:dyDescent="0.45">
      <c r="A92" s="2" t="s">
        <v>56</v>
      </c>
      <c r="C92" s="17">
        <v>0</v>
      </c>
      <c r="D92" s="17"/>
      <c r="E92" s="17">
        <v>6237543</v>
      </c>
      <c r="F92" s="17"/>
      <c r="G92" s="17">
        <v>0</v>
      </c>
      <c r="H92" s="17"/>
      <c r="I92" s="17">
        <v>6237543</v>
      </c>
      <c r="K92" s="4">
        <v>0</v>
      </c>
      <c r="M92" s="17">
        <v>0</v>
      </c>
      <c r="N92" s="17"/>
      <c r="O92" s="17">
        <v>6237543</v>
      </c>
      <c r="P92" s="17"/>
      <c r="Q92" s="17">
        <v>0</v>
      </c>
      <c r="R92" s="17"/>
      <c r="S92" s="17">
        <v>6237543</v>
      </c>
      <c r="U92" s="4">
        <v>0</v>
      </c>
    </row>
    <row r="93" spans="1:21" ht="22.5" x14ac:dyDescent="0.45">
      <c r="A93" s="2" t="s">
        <v>30</v>
      </c>
      <c r="C93" s="17">
        <v>0</v>
      </c>
      <c r="D93" s="17"/>
      <c r="E93" s="17">
        <v>1013931000</v>
      </c>
      <c r="F93" s="17"/>
      <c r="G93" s="17">
        <v>0</v>
      </c>
      <c r="H93" s="17"/>
      <c r="I93" s="17">
        <v>1013931000</v>
      </c>
      <c r="K93" s="4">
        <v>7.6E-3</v>
      </c>
      <c r="M93" s="17">
        <v>0</v>
      </c>
      <c r="N93" s="17"/>
      <c r="O93" s="17">
        <v>3171601491</v>
      </c>
      <c r="P93" s="17"/>
      <c r="Q93" s="17">
        <v>0</v>
      </c>
      <c r="R93" s="17"/>
      <c r="S93" s="17">
        <v>3171601491</v>
      </c>
      <c r="U93" s="4">
        <v>6.7999999999999996E-3</v>
      </c>
    </row>
    <row r="94" spans="1:21" ht="22.5" x14ac:dyDescent="0.45">
      <c r="A94" s="2" t="s">
        <v>20</v>
      </c>
      <c r="C94" s="17">
        <v>0</v>
      </c>
      <c r="D94" s="17"/>
      <c r="E94" s="17">
        <v>6188427472</v>
      </c>
      <c r="F94" s="17"/>
      <c r="G94" s="17">
        <v>0</v>
      </c>
      <c r="H94" s="17"/>
      <c r="I94" s="17">
        <v>6188427472</v>
      </c>
      <c r="K94" s="4">
        <v>4.6399999999999997E-2</v>
      </c>
      <c r="M94" s="17">
        <v>0</v>
      </c>
      <c r="N94" s="17"/>
      <c r="O94" s="17">
        <v>10446990251</v>
      </c>
      <c r="P94" s="17"/>
      <c r="Q94" s="17">
        <v>0</v>
      </c>
      <c r="R94" s="17"/>
      <c r="S94" s="17">
        <v>10446990251</v>
      </c>
      <c r="U94" s="4">
        <v>2.23E-2</v>
      </c>
    </row>
    <row r="95" spans="1:21" ht="22.5" x14ac:dyDescent="0.45">
      <c r="A95" s="2" t="s">
        <v>44</v>
      </c>
      <c r="C95" s="17">
        <v>0</v>
      </c>
      <c r="D95" s="17"/>
      <c r="E95" s="17">
        <v>11380132912</v>
      </c>
      <c r="F95" s="17"/>
      <c r="G95" s="17">
        <v>0</v>
      </c>
      <c r="H95" s="17"/>
      <c r="I95" s="17">
        <v>11380132912</v>
      </c>
      <c r="K95" s="4">
        <v>8.5300000000000001E-2</v>
      </c>
      <c r="M95" s="17">
        <v>0</v>
      </c>
      <c r="N95" s="17"/>
      <c r="O95" s="17">
        <v>10284128332</v>
      </c>
      <c r="P95" s="17"/>
      <c r="Q95" s="17">
        <v>0</v>
      </c>
      <c r="R95" s="17"/>
      <c r="S95" s="17">
        <v>10284128332</v>
      </c>
      <c r="U95" s="4">
        <v>2.1899999999999999E-2</v>
      </c>
    </row>
    <row r="96" spans="1:21" ht="22.5" x14ac:dyDescent="0.45">
      <c r="A96" s="2" t="s">
        <v>55</v>
      </c>
      <c r="C96" s="17">
        <v>0</v>
      </c>
      <c r="D96" s="17"/>
      <c r="E96" s="17">
        <v>-44109622</v>
      </c>
      <c r="F96" s="17"/>
      <c r="G96" s="17">
        <v>0</v>
      </c>
      <c r="H96" s="17"/>
      <c r="I96" s="17">
        <v>-44109622</v>
      </c>
      <c r="K96" s="4">
        <v>-2.9999999999999997E-4</v>
      </c>
      <c r="M96" s="17">
        <v>0</v>
      </c>
      <c r="N96" s="17"/>
      <c r="O96" s="17">
        <v>-44109622</v>
      </c>
      <c r="P96" s="17"/>
      <c r="Q96" s="17">
        <v>0</v>
      </c>
      <c r="R96" s="17"/>
      <c r="S96" s="17">
        <v>-44109622</v>
      </c>
      <c r="U96" s="4">
        <v>-1E-4</v>
      </c>
    </row>
    <row r="97" spans="1:21" ht="22.5" x14ac:dyDescent="0.45">
      <c r="A97" s="2" t="s">
        <v>57</v>
      </c>
      <c r="C97" s="17">
        <v>0</v>
      </c>
      <c r="D97" s="17"/>
      <c r="E97" s="17">
        <v>119673200</v>
      </c>
      <c r="F97" s="17"/>
      <c r="G97" s="17">
        <v>0</v>
      </c>
      <c r="H97" s="17"/>
      <c r="I97" s="17">
        <v>119673200</v>
      </c>
      <c r="K97" s="4">
        <v>8.9999999999999998E-4</v>
      </c>
      <c r="M97" s="17">
        <v>0</v>
      </c>
      <c r="N97" s="17"/>
      <c r="O97" s="17">
        <v>119673200</v>
      </c>
      <c r="P97" s="17"/>
      <c r="Q97" s="17">
        <v>0</v>
      </c>
      <c r="R97" s="17"/>
      <c r="S97" s="17">
        <v>119673200</v>
      </c>
      <c r="U97" s="4">
        <v>2.9999999999999997E-4</v>
      </c>
    </row>
    <row r="98" spans="1:21" ht="22.5" x14ac:dyDescent="0.45">
      <c r="A98" s="2" t="s">
        <v>21</v>
      </c>
      <c r="C98" s="17">
        <v>0</v>
      </c>
      <c r="D98" s="17"/>
      <c r="E98" s="17">
        <v>1366236485</v>
      </c>
      <c r="F98" s="17"/>
      <c r="G98" s="17">
        <v>0</v>
      </c>
      <c r="H98" s="17"/>
      <c r="I98" s="17">
        <v>1366236485</v>
      </c>
      <c r="K98" s="4">
        <v>1.0200000000000001E-2</v>
      </c>
      <c r="M98" s="17">
        <v>0</v>
      </c>
      <c r="N98" s="17"/>
      <c r="O98" s="17">
        <v>2414099282</v>
      </c>
      <c r="P98" s="17"/>
      <c r="Q98" s="17">
        <v>0</v>
      </c>
      <c r="R98" s="17"/>
      <c r="S98" s="17">
        <v>2414099282</v>
      </c>
      <c r="U98" s="4">
        <v>5.1000000000000004E-3</v>
      </c>
    </row>
    <row r="99" spans="1:21" ht="22.5" x14ac:dyDescent="0.45">
      <c r="A99" s="2" t="s">
        <v>17</v>
      </c>
      <c r="C99" s="17">
        <v>0</v>
      </c>
      <c r="D99" s="17"/>
      <c r="E99" s="17">
        <v>0</v>
      </c>
      <c r="F99" s="17"/>
      <c r="G99" s="17">
        <v>0</v>
      </c>
      <c r="H99" s="17"/>
      <c r="I99" s="17">
        <v>0</v>
      </c>
      <c r="K99" s="4">
        <v>0</v>
      </c>
      <c r="M99" s="17">
        <v>0</v>
      </c>
      <c r="N99" s="17"/>
      <c r="O99" s="17">
        <v>0</v>
      </c>
      <c r="P99" s="17"/>
      <c r="Q99" s="17">
        <v>0</v>
      </c>
      <c r="R99" s="17"/>
      <c r="S99" s="17">
        <v>0</v>
      </c>
      <c r="U99" s="4">
        <v>0</v>
      </c>
    </row>
    <row r="100" spans="1:21" ht="22.5" x14ac:dyDescent="0.45">
      <c r="A100" s="2" t="s">
        <v>27</v>
      </c>
      <c r="C100" s="17">
        <v>0</v>
      </c>
      <c r="D100" s="17"/>
      <c r="E100" s="17">
        <v>0</v>
      </c>
      <c r="F100" s="17"/>
      <c r="G100" s="17">
        <v>0</v>
      </c>
      <c r="H100" s="17"/>
      <c r="I100" s="17">
        <v>0</v>
      </c>
      <c r="K100" s="4">
        <v>0</v>
      </c>
      <c r="M100" s="17">
        <v>0</v>
      </c>
      <c r="N100" s="17"/>
      <c r="O100" s="17">
        <v>-481749</v>
      </c>
      <c r="P100" s="17"/>
      <c r="Q100" s="17">
        <v>0</v>
      </c>
      <c r="R100" s="17"/>
      <c r="S100" s="17">
        <v>-481749</v>
      </c>
      <c r="U100" s="4">
        <v>0</v>
      </c>
    </row>
    <row r="101" spans="1:21" ht="23.25" thickBot="1" x14ac:dyDescent="0.5">
      <c r="C101" s="19">
        <f>SUM(C8:C100)</f>
        <v>3869396887</v>
      </c>
      <c r="D101" s="17"/>
      <c r="E101" s="19">
        <f>SUM(E8:E100)</f>
        <v>121997490739</v>
      </c>
      <c r="F101" s="17"/>
      <c r="G101" s="19">
        <f>SUM(G8:G100)</f>
        <v>6300350552</v>
      </c>
      <c r="H101" s="17"/>
      <c r="I101" s="19">
        <f>SUM(I8:I100)</f>
        <v>132167238178</v>
      </c>
      <c r="K101" s="8">
        <f>SUM(K8:K100)</f>
        <v>0.99080000000000001</v>
      </c>
      <c r="M101" s="19">
        <f>SUM(M8:M100)</f>
        <v>213921682704</v>
      </c>
      <c r="N101" s="17"/>
      <c r="O101" s="19">
        <f>SUM(O8:O100)</f>
        <v>129575815985</v>
      </c>
      <c r="P101" s="17"/>
      <c r="Q101" s="19">
        <f>SUM(Q8:Q100)</f>
        <v>110066217986</v>
      </c>
      <c r="R101" s="17"/>
      <c r="S101" s="19">
        <f>SUM(S8:S100)</f>
        <v>453563406865</v>
      </c>
      <c r="U101" s="8">
        <f>SUM(U8:U100)</f>
        <v>0.96610000000000018</v>
      </c>
    </row>
    <row r="102" spans="1:21" ht="23.25" thickTop="1" x14ac:dyDescent="0.45">
      <c r="M102" s="17"/>
      <c r="N102" s="17"/>
      <c r="O102" s="17"/>
      <c r="P102" s="17"/>
      <c r="Q102" s="17"/>
      <c r="R102" s="17"/>
      <c r="S102" s="17"/>
    </row>
    <row r="103" spans="1:21" ht="22.5" x14ac:dyDescent="0.45">
      <c r="M103" s="17"/>
      <c r="N103" s="17"/>
      <c r="O103" s="17"/>
      <c r="P103" s="17"/>
      <c r="Q103" s="17"/>
      <c r="R103" s="17"/>
      <c r="S103" s="17"/>
    </row>
    <row r="104" spans="1:21" ht="22.5" x14ac:dyDescent="0.45">
      <c r="M104" s="17"/>
      <c r="N104" s="17"/>
      <c r="O104" s="17"/>
      <c r="P104" s="17"/>
      <c r="Q104" s="17"/>
      <c r="R104" s="17"/>
      <c r="S104" s="17"/>
    </row>
    <row r="105" spans="1:21" ht="22.5" x14ac:dyDescent="0.45">
      <c r="C105" s="20"/>
      <c r="D105" s="20">
        <f t="shared" ref="D105" si="0">D101-D104</f>
        <v>0</v>
      </c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17"/>
    </row>
    <row r="106" spans="1:21" ht="22.5" x14ac:dyDescent="0.45">
      <c r="M106" s="17"/>
      <c r="N106" s="17"/>
      <c r="O106" s="17"/>
      <c r="P106" s="17"/>
      <c r="Q106" s="17"/>
      <c r="R106" s="17"/>
      <c r="S106" s="17"/>
    </row>
    <row r="107" spans="1:21" ht="22.5" x14ac:dyDescent="0.45">
      <c r="M107" s="17"/>
      <c r="N107" s="17"/>
      <c r="O107" s="17"/>
      <c r="P107" s="17"/>
      <c r="Q107" s="17"/>
      <c r="R107" s="17"/>
      <c r="S107" s="17"/>
    </row>
    <row r="108" spans="1:21" ht="22.5" x14ac:dyDescent="0.45">
      <c r="M108" s="17"/>
      <c r="N108" s="17"/>
      <c r="O108" s="17"/>
      <c r="P108" s="17"/>
      <c r="Q108" s="17"/>
      <c r="R108" s="17"/>
      <c r="S108" s="17"/>
    </row>
    <row r="109" spans="1:21" ht="22.5" x14ac:dyDescent="0.45">
      <c r="M109" s="17"/>
      <c r="N109" s="17"/>
      <c r="O109" s="17"/>
      <c r="P109" s="17"/>
      <c r="Q109" s="17"/>
      <c r="R109" s="17"/>
      <c r="S109" s="17"/>
    </row>
    <row r="110" spans="1:21" ht="22.5" x14ac:dyDescent="0.45">
      <c r="M110" s="17"/>
      <c r="N110" s="17"/>
      <c r="O110" s="17"/>
      <c r="P110" s="17"/>
      <c r="Q110" s="17"/>
      <c r="R110" s="17"/>
      <c r="S110" s="17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8"/>
  <sheetViews>
    <sheetView rightToLeft="1" view="pageBreakPreview" zoomScaleNormal="100" zoomScaleSheetLayoutView="100" workbookViewId="0">
      <selection activeCell="A17" sqref="A17"/>
    </sheetView>
  </sheetViews>
  <sheetFormatPr defaultRowHeight="18.75" x14ac:dyDescent="0.45"/>
  <cols>
    <col min="1" max="1" width="2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855468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4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30" x14ac:dyDescent="0.45">
      <c r="A3" s="1" t="s">
        <v>91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30" x14ac:dyDescent="0.4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6" spans="1:17" ht="30" x14ac:dyDescent="0.45">
      <c r="A6" s="9" t="s">
        <v>95</v>
      </c>
      <c r="C6" s="10" t="s">
        <v>93</v>
      </c>
      <c r="D6" s="10" t="s">
        <v>93</v>
      </c>
      <c r="E6" s="10" t="s">
        <v>93</v>
      </c>
      <c r="F6" s="10" t="s">
        <v>93</v>
      </c>
      <c r="G6" s="10" t="s">
        <v>93</v>
      </c>
      <c r="H6" s="10" t="s">
        <v>93</v>
      </c>
      <c r="I6" s="10" t="s">
        <v>93</v>
      </c>
      <c r="K6" s="10" t="s">
        <v>94</v>
      </c>
      <c r="L6" s="10" t="s">
        <v>94</v>
      </c>
      <c r="M6" s="10" t="s">
        <v>94</v>
      </c>
      <c r="N6" s="10" t="s">
        <v>94</v>
      </c>
      <c r="O6" s="10" t="s">
        <v>94</v>
      </c>
      <c r="P6" s="10" t="s">
        <v>94</v>
      </c>
      <c r="Q6" s="10" t="s">
        <v>94</v>
      </c>
    </row>
    <row r="7" spans="1:17" ht="30" x14ac:dyDescent="0.45">
      <c r="A7" s="10" t="s">
        <v>95</v>
      </c>
      <c r="C7" s="10" t="s">
        <v>195</v>
      </c>
      <c r="E7" s="10" t="s">
        <v>192</v>
      </c>
      <c r="G7" s="10" t="s">
        <v>193</v>
      </c>
      <c r="I7" s="10" t="s">
        <v>196</v>
      </c>
      <c r="K7" s="10" t="s">
        <v>195</v>
      </c>
      <c r="M7" s="10" t="s">
        <v>192</v>
      </c>
      <c r="O7" s="10" t="s">
        <v>193</v>
      </c>
      <c r="Q7" s="10" t="s">
        <v>196</v>
      </c>
    </row>
    <row r="8" spans="1:17" ht="22.5" x14ac:dyDescent="0.45">
      <c r="A8" s="2" t="s">
        <v>60</v>
      </c>
      <c r="C8" s="17">
        <v>620725603</v>
      </c>
      <c r="D8" s="17"/>
      <c r="E8" s="17">
        <v>-426482686</v>
      </c>
      <c r="F8" s="17"/>
      <c r="G8" s="17">
        <v>0</v>
      </c>
      <c r="H8" s="17"/>
      <c r="I8" s="17">
        <v>194242917</v>
      </c>
      <c r="J8" s="17"/>
      <c r="K8" s="17">
        <v>1360097056</v>
      </c>
      <c r="L8" s="17"/>
      <c r="M8" s="17">
        <v>-411029478</v>
      </c>
      <c r="N8" s="17"/>
      <c r="O8" s="17">
        <v>0</v>
      </c>
      <c r="P8" s="17"/>
      <c r="Q8" s="17">
        <v>949067578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4"/>
  <sheetViews>
    <sheetView rightToLeft="1" view="pageBreakPreview" zoomScaleNormal="100" zoomScaleSheetLayoutView="100" workbookViewId="0">
      <selection activeCell="C16" sqref="C16"/>
    </sheetView>
  </sheetViews>
  <sheetFormatPr defaultColWidth="8.5703125" defaultRowHeight="18.75" x14ac:dyDescent="0.45"/>
  <cols>
    <col min="1" max="1" width="21" style="2" customWidth="1"/>
    <col min="2" max="2" width="1.5703125" style="2" customWidth="1"/>
    <col min="3" max="3" width="24.140625" style="2" customWidth="1"/>
    <col min="4" max="4" width="0.5703125" style="2" customWidth="1"/>
    <col min="5" max="5" width="41.28515625" style="2" bestFit="1" customWidth="1"/>
    <col min="6" max="6" width="0.85546875" style="2" customWidth="1"/>
    <col min="7" max="7" width="41.28515625" style="2" bestFit="1" customWidth="1"/>
    <col min="8" max="16384" width="8.5703125" style="2"/>
  </cols>
  <sheetData>
    <row r="2" spans="1:7" ht="30" x14ac:dyDescent="0.45">
      <c r="A2" s="1" t="s">
        <v>0</v>
      </c>
      <c r="B2" s="1"/>
      <c r="C2" s="1"/>
      <c r="D2" s="1"/>
      <c r="E2" s="1"/>
      <c r="F2" s="1"/>
      <c r="G2" s="1"/>
    </row>
    <row r="3" spans="1:7" ht="30" x14ac:dyDescent="0.45">
      <c r="A3" s="1" t="s">
        <v>91</v>
      </c>
      <c r="B3" s="1"/>
      <c r="C3" s="1"/>
      <c r="D3" s="1"/>
      <c r="E3" s="1"/>
      <c r="F3" s="1"/>
      <c r="G3" s="1"/>
    </row>
    <row r="4" spans="1:7" ht="30" x14ac:dyDescent="0.45">
      <c r="A4" s="1" t="s">
        <v>2</v>
      </c>
      <c r="B4" s="1"/>
      <c r="C4" s="1"/>
      <c r="D4" s="1"/>
      <c r="E4" s="1"/>
      <c r="F4" s="1"/>
      <c r="G4" s="1"/>
    </row>
    <row r="6" spans="1:7" ht="30" x14ac:dyDescent="0.45">
      <c r="A6" s="10" t="s">
        <v>197</v>
      </c>
      <c r="B6" s="10" t="s">
        <v>197</v>
      </c>
      <c r="C6" s="10" t="s">
        <v>197</v>
      </c>
      <c r="E6" s="28" t="s">
        <v>93</v>
      </c>
      <c r="F6" s="10" t="s">
        <v>94</v>
      </c>
      <c r="G6" s="10" t="s">
        <v>94</v>
      </c>
    </row>
    <row r="7" spans="1:7" ht="30" x14ac:dyDescent="0.45">
      <c r="A7" s="10" t="s">
        <v>198</v>
      </c>
      <c r="B7" s="10" t="s">
        <v>64</v>
      </c>
      <c r="C7" s="10"/>
      <c r="E7" s="10" t="s">
        <v>199</v>
      </c>
      <c r="G7" s="10" t="s">
        <v>199</v>
      </c>
    </row>
    <row r="8" spans="1:7" x14ac:dyDescent="0.45">
      <c r="A8" s="2" t="s">
        <v>70</v>
      </c>
      <c r="B8" s="27">
        <v>279927370</v>
      </c>
      <c r="C8" s="26"/>
      <c r="E8" s="3">
        <v>5751577</v>
      </c>
      <c r="G8" s="3">
        <v>817772318</v>
      </c>
    </row>
    <row r="9" spans="1:7" x14ac:dyDescent="0.45">
      <c r="A9" s="2" t="s">
        <v>73</v>
      </c>
      <c r="B9" s="26" t="s">
        <v>74</v>
      </c>
      <c r="C9" s="26"/>
      <c r="E9" s="3">
        <v>2198303</v>
      </c>
      <c r="G9" s="3">
        <v>112968061</v>
      </c>
    </row>
    <row r="10" spans="1:7" x14ac:dyDescent="0.45">
      <c r="A10" s="2" t="s">
        <v>76</v>
      </c>
      <c r="B10" s="26" t="s">
        <v>77</v>
      </c>
      <c r="C10" s="26"/>
      <c r="E10" s="3">
        <v>3303363</v>
      </c>
      <c r="G10" s="3">
        <v>74160527</v>
      </c>
    </row>
    <row r="11" spans="1:7" x14ac:dyDescent="0.45">
      <c r="A11" s="2" t="s">
        <v>79</v>
      </c>
      <c r="B11" s="26" t="s">
        <v>80</v>
      </c>
      <c r="C11" s="26"/>
      <c r="E11" s="3">
        <v>28647</v>
      </c>
      <c r="G11" s="3">
        <v>350873</v>
      </c>
    </row>
    <row r="12" spans="1:7" x14ac:dyDescent="0.45">
      <c r="A12" s="2" t="s">
        <v>82</v>
      </c>
      <c r="B12" s="26" t="s">
        <v>83</v>
      </c>
      <c r="C12" s="26"/>
      <c r="E12" s="3">
        <v>5524458</v>
      </c>
      <c r="G12" s="3">
        <v>105058735</v>
      </c>
    </row>
    <row r="13" spans="1:7" ht="19.5" thickBot="1" x14ac:dyDescent="0.5">
      <c r="B13" s="26"/>
      <c r="C13" s="26"/>
      <c r="E13" s="16">
        <f>SUM(E8:E12)</f>
        <v>16806348</v>
      </c>
      <c r="G13" s="16">
        <f>SUM(G8:G12)</f>
        <v>1110310514</v>
      </c>
    </row>
    <row r="14" spans="1:7" ht="19.5" thickTop="1" x14ac:dyDescent="0.45"/>
  </sheetData>
  <mergeCells count="15">
    <mergeCell ref="B12:C12"/>
    <mergeCell ref="B9:C9"/>
    <mergeCell ref="B10:C10"/>
    <mergeCell ref="B11:C11"/>
    <mergeCell ref="B13:C13"/>
    <mergeCell ref="A2:G2"/>
    <mergeCell ref="A3:G3"/>
    <mergeCell ref="A4:G4"/>
    <mergeCell ref="B7:C7"/>
    <mergeCell ref="B8:C8"/>
    <mergeCell ref="G7"/>
    <mergeCell ref="F6:G6"/>
    <mergeCell ref="A7"/>
    <mergeCell ref="A6:C6"/>
    <mergeCell ref="E7"/>
  </mergeCells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'سرمایه‌گذاری در سهام'!Print_Area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2022-12-26T07:38:53Z</dcterms:created>
  <dcterms:modified xsi:type="dcterms:W3CDTF">2022-12-26T07:38:53Z</dcterms:modified>
</cp:coreProperties>
</file>