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53492D23-BE58-4E10-89C7-7BAF222AE21B}" xr6:coauthVersionLast="47" xr6:coauthVersionMax="47" xr10:uidLastSave="{00000000-0000-0000-0000-000000000000}"/>
  <bookViews>
    <workbookView xWindow="-120" yWindow="-120" windowWidth="24240" windowHeight="13140" tabRatio="952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</workbook>
</file>

<file path=xl/calcChain.xml><?xml version="1.0" encoding="utf-8"?>
<calcChain xmlns="http://schemas.openxmlformats.org/spreadsheetml/2006/main">
  <c r="S42" i="11" l="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16" i="11"/>
  <c r="S17" i="11"/>
  <c r="S18" i="11"/>
  <c r="S19" i="11"/>
  <c r="S20" i="11"/>
  <c r="S21" i="11"/>
  <c r="S22" i="11"/>
  <c r="S9" i="11"/>
  <c r="S10" i="11"/>
  <c r="S11" i="11"/>
  <c r="S12" i="11"/>
  <c r="S13" i="11"/>
  <c r="S14" i="11"/>
  <c r="S15" i="11"/>
  <c r="S8" i="11"/>
  <c r="O60" i="11"/>
  <c r="E46" i="9"/>
  <c r="M46" i="9"/>
  <c r="Q46" i="9"/>
  <c r="S8" i="8"/>
  <c r="K12" i="7"/>
  <c r="K13" i="7"/>
  <c r="K11" i="7"/>
  <c r="K10" i="7"/>
  <c r="K9" i="7"/>
  <c r="K14" i="7" l="1"/>
  <c r="O14" i="7"/>
  <c r="Q9" i="7"/>
  <c r="Q10" i="7"/>
  <c r="Q11" i="7"/>
  <c r="Q12" i="7"/>
  <c r="Q13" i="7"/>
  <c r="Q8" i="7"/>
  <c r="M14" i="7"/>
  <c r="E48" i="1" l="1"/>
  <c r="U56" i="1"/>
  <c r="Y57" i="1"/>
  <c r="G48" i="1"/>
  <c r="W56" i="1"/>
  <c r="C10" i="15"/>
  <c r="E10" i="15"/>
  <c r="G10" i="15"/>
  <c r="E10" i="14" l="1"/>
  <c r="C10" i="14"/>
  <c r="G13" i="13"/>
  <c r="E13" i="13"/>
  <c r="C60" i="11"/>
  <c r="E60" i="11"/>
  <c r="G60" i="11"/>
  <c r="I60" i="11"/>
  <c r="M60" i="11"/>
  <c r="Q60" i="11"/>
  <c r="S60" i="11"/>
  <c r="U60" i="11"/>
  <c r="K60" i="11"/>
  <c r="C27" i="10"/>
  <c r="E27" i="10"/>
  <c r="G27" i="10"/>
  <c r="I27" i="10"/>
  <c r="K27" i="10"/>
  <c r="M27" i="10"/>
  <c r="O27" i="10"/>
  <c r="Q27" i="10"/>
  <c r="C47" i="9"/>
  <c r="E47" i="9"/>
  <c r="G47" i="9"/>
  <c r="I47" i="9"/>
  <c r="K47" i="9"/>
  <c r="M47" i="9"/>
  <c r="O47" i="9"/>
  <c r="Q47" i="9"/>
  <c r="G14" i="7"/>
  <c r="I14" i="7"/>
  <c r="Q14" i="7"/>
  <c r="S16" i="6"/>
  <c r="Q16" i="6"/>
  <c r="O16" i="6"/>
  <c r="M16" i="6"/>
  <c r="K16" i="6"/>
  <c r="S57" i="1"/>
  <c r="W57" i="1"/>
  <c r="U57" i="1"/>
  <c r="Q57" i="1"/>
  <c r="O57" i="1"/>
  <c r="M57" i="1"/>
  <c r="K57" i="1"/>
  <c r="I57" i="1"/>
  <c r="G57" i="1"/>
  <c r="E57" i="1"/>
  <c r="C57" i="1"/>
</calcChain>
</file>

<file path=xl/sharedStrings.xml><?xml version="1.0" encoding="utf-8"?>
<sst xmlns="http://schemas.openxmlformats.org/spreadsheetml/2006/main" count="494" uniqueCount="137">
  <si>
    <t>صندوق سرمایه‌گذاری سهام بزرگ کاردان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</si>
  <si>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</si>
  <si>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</si>
  <si>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</si>
  <si>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</si>
  <si>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</si>
  <si>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</si>
  <si>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</si>
  <si>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</si>
  <si>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</si>
  <si>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</si>
  <si>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</si>
  <si>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</si>
  <si>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</si>
  <si>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</si>
  <si>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</si>
  <si>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</si>
  <si>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</si>
  <si>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</si>
  <si>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</si>
  <si>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</si>
  <si>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پارس‌ دارو</t>
  </si>
  <si>
    <t>پالایش نفت بندرعباس</t>
  </si>
  <si>
    <t>پالایش نفت تبریز</t>
  </si>
  <si>
    <t>پالایش نفت تهران</t>
  </si>
  <si>
    <t>پتروشیمی تندگویان</t>
  </si>
  <si>
    <t>پتروشیمی نوری</t>
  </si>
  <si>
    <t>تامین سرمایه کیمیا</t>
  </si>
  <si>
    <t>تایدواترخاورمیانه</t>
  </si>
  <si>
    <t>توزیع دارو پخش</t>
  </si>
  <si>
    <t>توسعه حمل و نقل ریلی پارسیان</t>
  </si>
  <si>
    <t>ح. بانک سامان</t>
  </si>
  <si>
    <t>داروسازی کاسپین تامین</t>
  </si>
  <si>
    <t>داروسازی‌ اکسیر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</si>
  <si>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</si>
  <si>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</si>
  <si>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</si>
  <si>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</si>
  <si>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سرمایه‌گذاری‌غدیر(هلدینگ‌</t>
  </si>
  <si>
    <t>سیمان‌ خزر</t>
  </si>
  <si>
    <t>سیمان‌ صوفیان‌</t>
  </si>
  <si>
    <t>سیمان‌مازندران‌</t>
  </si>
  <si>
    <t>صنایع پتروشیمی خلیج فارس</t>
  </si>
  <si>
    <t>صنایع شیمیایی کیمیاگران امروز</t>
  </si>
  <si>
    <t>صنایع‌ کاشی‌ و سرامیک‌ سینا</t>
  </si>
  <si>
    <t>صنعتی زر ماکارون</t>
  </si>
  <si>
    <t>فولاد مبارکه اصفهان</t>
  </si>
  <si>
    <t>قاسم ایران</t>
  </si>
  <si>
    <t>گروه مپنا (سهامی عام)</t>
  </si>
  <si>
    <t>گروه‌بهمن‌</t>
  </si>
  <si>
    <t>گسترش نفت و گاز پارسیان</t>
  </si>
  <si>
    <t>نفت سپاهان</t>
  </si>
  <si>
    <t>نفت‌ بهران‌</t>
  </si>
  <si>
    <t>کالسیمین‌</t>
  </si>
  <si>
    <t>کویر تایر</t>
  </si>
  <si>
    <t>کاشی‌ الوند</t>
  </si>
  <si>
    <t>گروه انتخاب الکترونیک آرمان</t>
  </si>
  <si>
    <t>سیمان اردستان</t>
  </si>
  <si>
    <t>مس‌ شهیدباهنر</t>
  </si>
  <si>
    <t>نفت ایرانول</t>
  </si>
  <si>
    <t>فرآوری زغال سنگ پروده طبس</t>
  </si>
  <si>
    <t>ح. کویر تایر</t>
  </si>
  <si>
    <t>داروسازی‌ فارابی‌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</si>
  <si>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</si>
  <si>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</si>
  <si>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</si>
  <si>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</si>
  <si>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</si>
  <si>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</si>
  <si>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</si>
  <si>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</si>
  <si>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</si>
  <si>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</si>
  <si>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</si>
  <si>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</si>
  <si>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</si>
  <si>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</si>
  <si>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</si>
  <si>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</si>
  <si>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</si>
  <si>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</si>
  <si>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</si>
  <si>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</si>
  <si>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</si>
  <si>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</si>
  <si>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</si>
  <si>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</si>
  <si>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</si>
  <si>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</si>
  <si>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</si>
  <si>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</si>
  <si>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</si>
  <si>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</si>
  <si>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</si>
  <si>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</si>
  <si>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</si>
  <si>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</si>
  <si>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</si>
  <si>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</si>
  <si>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</si>
  <si>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</si>
  <si>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</si>
  <si>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</si>
  <si>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</si>
  <si>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</si>
  <si>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</si>
  <si>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</si>
  <si>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</si>
  <si>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</si>
  <si>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</si>
  <si>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</si>
  <si>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</si>
  <si>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1401/10/28</t>
  </si>
  <si>
    <t>بهای فروش</t>
  </si>
  <si>
    <t>ارزش دفتری</t>
  </si>
  <si>
    <t>سود و زیان ناشی از تغییر قیمت</t>
  </si>
  <si>
    <t>سود و زیان ناشی از فروش</t>
  </si>
  <si>
    <t>حمل و نقل گهرترابر سیرجان</t>
  </si>
  <si>
    <t>کاشی‌ وسرامیک‌ حافظ‌</t>
  </si>
  <si>
    <t>پیشگامان فن آوری و دانش آرامیس</t>
  </si>
  <si>
    <t>سیمان ساوه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</si>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</sst>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0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sz val="13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9"/>
      <name val="Tahoma"/>
      <family val="2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10" fontId="1" fillId="0" borderId="2" xfId="0" applyNumberFormat="1" applyFont="1" applyBorder="1"/>
    <xf numFmtId="0" fontId="6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0" fontId="1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9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2"/>
  <sheetViews>
    <sheetView rightToLeft="1" tabSelected="1" view="pageBreakPreview" zoomScale="85" zoomScaleNormal="85" zoomScaleSheetLayoutView="85" workbookViewId="0">
      <selection activeCell="E7" sqref="E7:E8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0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30" x14ac:dyDescent="0.45">
      <c r="A6" s="19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30" x14ac:dyDescent="0.45">
      <c r="A7" s="19" t="s">
        <v>3</v>
      </c>
      <c r="C7" s="19" t="s">
        <v>7</v>
      </c>
      <c r="E7" s="19" t="s">
        <v>8</v>
      </c>
      <c r="G7" s="19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20" t="s">
        <v>13</v>
      </c>
    </row>
    <row r="8" spans="1:25" ht="30" x14ac:dyDescent="0.4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1" t="s">
        <v>13</v>
      </c>
    </row>
    <row r="9" spans="1:25" ht="22.5" x14ac:dyDescent="0.55000000000000004">
      <c r="A9" s="10" t="s">
        <v>15</v>
      </c>
      <c r="C9" s="8">
        <v>30724823</v>
      </c>
      <c r="D9" s="8"/>
      <c r="E9" s="8">
        <v>83329320508</v>
      </c>
      <c r="F9" s="8"/>
      <c r="G9" s="8">
        <v>83135352045.174301</v>
      </c>
      <c r="H9" s="8"/>
      <c r="I9" s="8">
        <v>0</v>
      </c>
      <c r="J9" s="8"/>
      <c r="K9" s="8">
        <v>0</v>
      </c>
      <c r="L9" s="8"/>
      <c r="M9" s="8">
        <v>-4519102</v>
      </c>
      <c r="N9" s="8"/>
      <c r="O9" s="8">
        <v>10393195891</v>
      </c>
      <c r="P9" s="8"/>
      <c r="Q9" s="8">
        <v>32309485</v>
      </c>
      <c r="R9" s="8"/>
      <c r="S9" s="8">
        <v>2323</v>
      </c>
      <c r="T9" s="8"/>
      <c r="U9" s="8">
        <v>87621127249</v>
      </c>
      <c r="V9" s="8"/>
      <c r="W9" s="8">
        <v>74608356799.752701</v>
      </c>
      <c r="Y9" s="7">
        <v>4.5600000000000002E-2</v>
      </c>
    </row>
    <row r="10" spans="1:25" ht="22.5" x14ac:dyDescent="0.55000000000000004">
      <c r="A10" s="10" t="s">
        <v>16</v>
      </c>
      <c r="C10" s="8">
        <v>16000000</v>
      </c>
      <c r="D10" s="8"/>
      <c r="E10" s="8">
        <v>66507647145</v>
      </c>
      <c r="F10" s="8"/>
      <c r="G10" s="8">
        <v>59420332800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16000000</v>
      </c>
      <c r="R10" s="8"/>
      <c r="S10" s="8">
        <v>3148</v>
      </c>
      <c r="T10" s="8"/>
      <c r="U10" s="8">
        <v>66507647145</v>
      </c>
      <c r="V10" s="8"/>
      <c r="W10" s="8">
        <v>50068310400</v>
      </c>
      <c r="Y10" s="7">
        <v>3.0599999999999999E-2</v>
      </c>
    </row>
    <row r="11" spans="1:25" ht="22.5" x14ac:dyDescent="0.55000000000000004">
      <c r="A11" s="10" t="s">
        <v>17</v>
      </c>
      <c r="C11" s="8">
        <v>38137</v>
      </c>
      <c r="D11" s="8"/>
      <c r="E11" s="8">
        <v>26720136</v>
      </c>
      <c r="F11" s="8"/>
      <c r="G11" s="8">
        <v>26537059.395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38137</v>
      </c>
      <c r="R11" s="8"/>
      <c r="S11" s="8">
        <v>700</v>
      </c>
      <c r="T11" s="8"/>
      <c r="U11" s="8">
        <v>26720136</v>
      </c>
      <c r="V11" s="8"/>
      <c r="W11" s="8">
        <v>26537059.395</v>
      </c>
      <c r="Y11" s="7">
        <v>0</v>
      </c>
    </row>
    <row r="12" spans="1:25" ht="22.5" x14ac:dyDescent="0.55000000000000004">
      <c r="A12" s="10" t="s">
        <v>18</v>
      </c>
      <c r="C12" s="8">
        <v>108053</v>
      </c>
      <c r="D12" s="8"/>
      <c r="E12" s="8">
        <v>54075554</v>
      </c>
      <c r="F12" s="8"/>
      <c r="G12" s="8">
        <v>53705042.325000003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108053</v>
      </c>
      <c r="R12" s="8"/>
      <c r="S12" s="8">
        <v>500</v>
      </c>
      <c r="T12" s="8"/>
      <c r="U12" s="8">
        <v>54075554</v>
      </c>
      <c r="V12" s="8"/>
      <c r="W12" s="8">
        <v>53705042.325000003</v>
      </c>
      <c r="Y12" s="7">
        <v>0</v>
      </c>
    </row>
    <row r="13" spans="1:25" ht="22.5" x14ac:dyDescent="0.55000000000000004">
      <c r="A13" s="10" t="s">
        <v>19</v>
      </c>
      <c r="C13" s="8">
        <v>5012181</v>
      </c>
      <c r="D13" s="8"/>
      <c r="E13" s="8">
        <v>7253712358</v>
      </c>
      <c r="F13" s="8"/>
      <c r="G13" s="8">
        <v>10532705917.727699</v>
      </c>
      <c r="H13" s="8"/>
      <c r="I13" s="8">
        <v>0</v>
      </c>
      <c r="J13" s="8"/>
      <c r="K13" s="8">
        <v>0</v>
      </c>
      <c r="L13" s="8"/>
      <c r="M13" s="8">
        <v>-5012181</v>
      </c>
      <c r="N13" s="8"/>
      <c r="O13" s="8">
        <v>10238975352</v>
      </c>
      <c r="P13" s="8"/>
      <c r="Q13" s="8">
        <v>0</v>
      </c>
      <c r="R13" s="8"/>
      <c r="S13" s="8">
        <v>0</v>
      </c>
      <c r="T13" s="8"/>
      <c r="U13" s="8">
        <v>0</v>
      </c>
      <c r="V13" s="8"/>
      <c r="W13" s="8">
        <v>0</v>
      </c>
      <c r="Y13" s="7">
        <v>0</v>
      </c>
    </row>
    <row r="14" spans="1:25" ht="22.5" x14ac:dyDescent="0.55000000000000004">
      <c r="A14" s="10" t="s">
        <v>20</v>
      </c>
      <c r="C14" s="8">
        <v>3514808</v>
      </c>
      <c r="D14" s="8"/>
      <c r="E14" s="8">
        <v>39090086787</v>
      </c>
      <c r="F14" s="8"/>
      <c r="G14" s="8">
        <v>47779012653.57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3514808</v>
      </c>
      <c r="R14" s="8"/>
      <c r="S14" s="8">
        <v>13670</v>
      </c>
      <c r="T14" s="8"/>
      <c r="U14" s="8">
        <v>39090086787</v>
      </c>
      <c r="V14" s="8"/>
      <c r="W14" s="8">
        <v>47761543179.108002</v>
      </c>
      <c r="Y14" s="7">
        <v>2.92E-2</v>
      </c>
    </row>
    <row r="15" spans="1:25" ht="22.5" x14ac:dyDescent="0.55000000000000004">
      <c r="A15" s="10" t="s">
        <v>21</v>
      </c>
      <c r="C15" s="8">
        <v>499787</v>
      </c>
      <c r="D15" s="8"/>
      <c r="E15" s="8">
        <v>12281637166</v>
      </c>
      <c r="F15" s="8"/>
      <c r="G15" s="8">
        <v>20960551749.496498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499787</v>
      </c>
      <c r="R15" s="8"/>
      <c r="S15" s="8">
        <v>38350</v>
      </c>
      <c r="T15" s="8"/>
      <c r="U15" s="8">
        <v>12281637166</v>
      </c>
      <c r="V15" s="8"/>
      <c r="W15" s="8">
        <v>19052788802.872501</v>
      </c>
      <c r="Y15" s="7">
        <v>1.17E-2</v>
      </c>
    </row>
    <row r="16" spans="1:25" ht="22.5" x14ac:dyDescent="0.55000000000000004">
      <c r="A16" s="10" t="s">
        <v>22</v>
      </c>
      <c r="C16" s="8">
        <v>9231846</v>
      </c>
      <c r="D16" s="8"/>
      <c r="E16" s="8">
        <v>88198300567</v>
      </c>
      <c r="F16" s="8"/>
      <c r="G16" s="8">
        <v>88649013547.457993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9231846</v>
      </c>
      <c r="R16" s="8"/>
      <c r="S16" s="8">
        <v>8520</v>
      </c>
      <c r="T16" s="8"/>
      <c r="U16" s="8">
        <v>88198300567</v>
      </c>
      <c r="V16" s="8"/>
      <c r="W16" s="8">
        <v>78187328718.876007</v>
      </c>
      <c r="Y16" s="7">
        <v>4.7800000000000002E-2</v>
      </c>
    </row>
    <row r="17" spans="1:25" ht="22.5" x14ac:dyDescent="0.55000000000000004">
      <c r="A17" s="10" t="s">
        <v>23</v>
      </c>
      <c r="C17" s="8">
        <v>5459665</v>
      </c>
      <c r="D17" s="8"/>
      <c r="E17" s="8">
        <v>59033951717</v>
      </c>
      <c r="F17" s="8"/>
      <c r="G17" s="8">
        <v>92316331685.182495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5459665</v>
      </c>
      <c r="R17" s="8"/>
      <c r="S17" s="8">
        <v>13960</v>
      </c>
      <c r="T17" s="8"/>
      <c r="U17" s="8">
        <v>59033951717</v>
      </c>
      <c r="V17" s="8"/>
      <c r="W17" s="8">
        <v>75763432705.770004</v>
      </c>
      <c r="Y17" s="7">
        <v>4.6300000000000001E-2</v>
      </c>
    </row>
    <row r="18" spans="1:25" ht="22.5" x14ac:dyDescent="0.55000000000000004">
      <c r="A18" s="10" t="s">
        <v>24</v>
      </c>
      <c r="C18" s="8">
        <v>5782522</v>
      </c>
      <c r="D18" s="8"/>
      <c r="E18" s="8">
        <v>18644299984</v>
      </c>
      <c r="F18" s="8"/>
      <c r="G18" s="8">
        <v>23992636159.373402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5782522</v>
      </c>
      <c r="R18" s="8"/>
      <c r="S18" s="8">
        <v>3883</v>
      </c>
      <c r="T18" s="8"/>
      <c r="U18" s="8">
        <v>18644299984</v>
      </c>
      <c r="V18" s="8"/>
      <c r="W18" s="8">
        <v>22319934405.090302</v>
      </c>
      <c r="Y18" s="7">
        <v>1.3599999999999999E-2</v>
      </c>
    </row>
    <row r="19" spans="1:25" ht="22.5" x14ac:dyDescent="0.55000000000000004">
      <c r="A19" s="10" t="s">
        <v>25</v>
      </c>
      <c r="C19" s="8">
        <v>3028582</v>
      </c>
      <c r="D19" s="8"/>
      <c r="E19" s="8">
        <v>34727673460</v>
      </c>
      <c r="F19" s="8"/>
      <c r="G19" s="8">
        <v>38113714123.685997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3028582</v>
      </c>
      <c r="R19" s="8"/>
      <c r="S19" s="8">
        <v>10560</v>
      </c>
      <c r="T19" s="8"/>
      <c r="U19" s="8">
        <v>34727673460</v>
      </c>
      <c r="V19" s="8"/>
      <c r="W19" s="8">
        <v>31791534055.776001</v>
      </c>
      <c r="Y19" s="7">
        <v>1.9400000000000001E-2</v>
      </c>
    </row>
    <row r="20" spans="1:25" ht="22.5" x14ac:dyDescent="0.55000000000000004">
      <c r="A20" s="10" t="s">
        <v>26</v>
      </c>
      <c r="C20" s="8">
        <v>257241</v>
      </c>
      <c r="D20" s="8"/>
      <c r="E20" s="8">
        <v>26974492192</v>
      </c>
      <c r="F20" s="8"/>
      <c r="G20" s="8">
        <v>28475911931.327999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257241</v>
      </c>
      <c r="R20" s="8"/>
      <c r="S20" s="8">
        <v>97830</v>
      </c>
      <c r="T20" s="8"/>
      <c r="U20" s="8">
        <v>26974492192</v>
      </c>
      <c r="V20" s="8"/>
      <c r="W20" s="8">
        <v>25016150002.171501</v>
      </c>
      <c r="Y20" s="7">
        <v>1.5299999999999999E-2</v>
      </c>
    </row>
    <row r="21" spans="1:25" ht="22.5" x14ac:dyDescent="0.55000000000000004">
      <c r="A21" s="10" t="s">
        <v>27</v>
      </c>
      <c r="C21" s="8">
        <v>70247</v>
      </c>
      <c r="D21" s="8"/>
      <c r="E21" s="8">
        <v>70310780</v>
      </c>
      <c r="F21" s="8"/>
      <c r="G21" s="8">
        <v>69829030.349999994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70247</v>
      </c>
      <c r="R21" s="8"/>
      <c r="S21" s="8">
        <v>1000</v>
      </c>
      <c r="T21" s="8"/>
      <c r="U21" s="8">
        <v>70310780</v>
      </c>
      <c r="V21" s="8"/>
      <c r="W21" s="8">
        <v>69829030.349999994</v>
      </c>
      <c r="Y21" s="7">
        <v>0</v>
      </c>
    </row>
    <row r="22" spans="1:25" ht="22.5" x14ac:dyDescent="0.55000000000000004">
      <c r="A22" s="10" t="s">
        <v>28</v>
      </c>
      <c r="C22" s="8">
        <v>354614</v>
      </c>
      <c r="D22" s="8"/>
      <c r="E22" s="8">
        <v>1539045982</v>
      </c>
      <c r="F22" s="8"/>
      <c r="G22" s="8">
        <v>1991647863.855</v>
      </c>
      <c r="H22" s="8"/>
      <c r="I22" s="8">
        <v>0</v>
      </c>
      <c r="J22" s="8"/>
      <c r="K22" s="8">
        <v>0</v>
      </c>
      <c r="L22" s="8"/>
      <c r="M22" s="8">
        <v>-354614</v>
      </c>
      <c r="N22" s="8"/>
      <c r="O22" s="8">
        <v>1898709629</v>
      </c>
      <c r="P22" s="8"/>
      <c r="Q22" s="8">
        <v>0</v>
      </c>
      <c r="R22" s="8"/>
      <c r="S22" s="8">
        <v>0</v>
      </c>
      <c r="T22" s="8"/>
      <c r="U22" s="8">
        <v>0</v>
      </c>
      <c r="V22" s="8"/>
      <c r="W22" s="8">
        <v>0</v>
      </c>
      <c r="Y22" s="7">
        <v>0</v>
      </c>
    </row>
    <row r="23" spans="1:25" ht="22.5" x14ac:dyDescent="0.55000000000000004">
      <c r="A23" s="10" t="s">
        <v>29</v>
      </c>
      <c r="C23" s="8">
        <v>666870</v>
      </c>
      <c r="D23" s="8"/>
      <c r="E23" s="8">
        <v>18890690406</v>
      </c>
      <c r="F23" s="8"/>
      <c r="G23" s="8">
        <v>21577464119.924999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666870</v>
      </c>
      <c r="R23" s="8"/>
      <c r="S23" s="8">
        <v>31350</v>
      </c>
      <c r="T23" s="8"/>
      <c r="U23" s="8">
        <v>18890690406</v>
      </c>
      <c r="V23" s="8"/>
      <c r="W23" s="8">
        <v>20781981571.724998</v>
      </c>
      <c r="Y23" s="7">
        <v>1.2699999999999999E-2</v>
      </c>
    </row>
    <row r="24" spans="1:25" ht="22.5" x14ac:dyDescent="0.55000000000000004">
      <c r="A24" s="10" t="s">
        <v>30</v>
      </c>
      <c r="C24" s="8">
        <v>797896</v>
      </c>
      <c r="D24" s="8"/>
      <c r="E24" s="8">
        <v>26645542783</v>
      </c>
      <c r="F24" s="8"/>
      <c r="G24" s="8">
        <v>38745305143.379997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797896</v>
      </c>
      <c r="R24" s="8"/>
      <c r="S24" s="8">
        <v>44850</v>
      </c>
      <c r="T24" s="8"/>
      <c r="U24" s="8">
        <v>26645542783</v>
      </c>
      <c r="V24" s="8"/>
      <c r="W24" s="8">
        <v>35572711068.18</v>
      </c>
      <c r="Y24" s="7">
        <v>2.18E-2</v>
      </c>
    </row>
    <row r="25" spans="1:25" ht="22.5" x14ac:dyDescent="0.55000000000000004">
      <c r="A25" s="10" t="s">
        <v>31</v>
      </c>
      <c r="C25" s="8">
        <v>6103764</v>
      </c>
      <c r="D25" s="8"/>
      <c r="E25" s="8">
        <v>10443540204</v>
      </c>
      <c r="F25" s="8"/>
      <c r="G25" s="8">
        <v>8761392896.4647999</v>
      </c>
      <c r="H25" s="8"/>
      <c r="I25" s="8">
        <v>0</v>
      </c>
      <c r="J25" s="8"/>
      <c r="K25" s="8">
        <v>0</v>
      </c>
      <c r="L25" s="8"/>
      <c r="M25" s="8">
        <v>-6103764</v>
      </c>
      <c r="N25" s="8"/>
      <c r="O25" s="8">
        <v>0</v>
      </c>
      <c r="P25" s="8"/>
      <c r="Q25" s="8">
        <v>0</v>
      </c>
      <c r="R25" s="8"/>
      <c r="S25" s="8">
        <v>0</v>
      </c>
      <c r="T25" s="8"/>
      <c r="U25" s="8">
        <v>0</v>
      </c>
      <c r="V25" s="8"/>
      <c r="W25" s="8">
        <v>0</v>
      </c>
      <c r="Y25" s="7">
        <v>0</v>
      </c>
    </row>
    <row r="26" spans="1:25" ht="22.5" x14ac:dyDescent="0.55000000000000004">
      <c r="A26" s="10" t="s">
        <v>32</v>
      </c>
      <c r="C26" s="8">
        <v>1199271</v>
      </c>
      <c r="D26" s="8"/>
      <c r="E26" s="8">
        <v>14189585679</v>
      </c>
      <c r="F26" s="8"/>
      <c r="G26" s="8">
        <v>19980188257.338001</v>
      </c>
      <c r="H26" s="8"/>
      <c r="I26" s="8">
        <v>0</v>
      </c>
      <c r="J26" s="8"/>
      <c r="K26" s="8">
        <v>0</v>
      </c>
      <c r="L26" s="8"/>
      <c r="M26" s="8">
        <v>-1199271</v>
      </c>
      <c r="N26" s="8"/>
      <c r="O26" s="8">
        <v>18679181399</v>
      </c>
      <c r="P26" s="8"/>
      <c r="Q26" s="8">
        <v>0</v>
      </c>
      <c r="R26" s="8"/>
      <c r="S26" s="8">
        <v>0</v>
      </c>
      <c r="T26" s="8"/>
      <c r="U26" s="8">
        <v>0</v>
      </c>
      <c r="V26" s="8"/>
      <c r="W26" s="8">
        <v>0</v>
      </c>
      <c r="Y26" s="7">
        <v>0</v>
      </c>
    </row>
    <row r="27" spans="1:25" ht="22.5" x14ac:dyDescent="0.55000000000000004">
      <c r="A27" s="10" t="s">
        <v>33</v>
      </c>
      <c r="C27" s="8">
        <v>1350000</v>
      </c>
      <c r="D27" s="8"/>
      <c r="E27" s="8">
        <v>30458423449</v>
      </c>
      <c r="F27" s="8"/>
      <c r="G27" s="8">
        <v>32998980825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1350000</v>
      </c>
      <c r="R27" s="8"/>
      <c r="S27" s="8">
        <v>21990</v>
      </c>
      <c r="T27" s="8"/>
      <c r="U27" s="8">
        <v>30458423449</v>
      </c>
      <c r="V27" s="8"/>
      <c r="W27" s="8">
        <v>29509865325</v>
      </c>
      <c r="Y27" s="7">
        <v>1.7999999999999999E-2</v>
      </c>
    </row>
    <row r="28" spans="1:25" ht="22.5" x14ac:dyDescent="0.55000000000000004">
      <c r="A28" s="10" t="s">
        <v>34</v>
      </c>
      <c r="C28" s="8">
        <v>4000000</v>
      </c>
      <c r="D28" s="8"/>
      <c r="E28" s="8">
        <v>46849387363</v>
      </c>
      <c r="F28" s="8"/>
      <c r="G28" s="8">
        <v>53917272000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4000000</v>
      </c>
      <c r="R28" s="8"/>
      <c r="S28" s="8">
        <v>12040</v>
      </c>
      <c r="T28" s="8"/>
      <c r="U28" s="8">
        <v>46849387363</v>
      </c>
      <c r="V28" s="8"/>
      <c r="W28" s="8">
        <v>47873448000</v>
      </c>
      <c r="Y28" s="7">
        <v>2.93E-2</v>
      </c>
    </row>
    <row r="29" spans="1:25" ht="22.5" x14ac:dyDescent="0.55000000000000004">
      <c r="A29" s="10" t="s">
        <v>35</v>
      </c>
      <c r="C29" s="8">
        <v>6286275</v>
      </c>
      <c r="D29" s="8"/>
      <c r="E29" s="8">
        <v>68685399737</v>
      </c>
      <c r="F29" s="8"/>
      <c r="G29" s="8">
        <v>77735963497.050003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6286275</v>
      </c>
      <c r="R29" s="8"/>
      <c r="S29" s="8">
        <v>11770</v>
      </c>
      <c r="T29" s="8"/>
      <c r="U29" s="8">
        <v>68685399737</v>
      </c>
      <c r="V29" s="8"/>
      <c r="W29" s="8">
        <v>73549219482.337494</v>
      </c>
      <c r="Y29" s="7">
        <v>4.4999999999999998E-2</v>
      </c>
    </row>
    <row r="30" spans="1:25" ht="22.5" x14ac:dyDescent="0.55000000000000004">
      <c r="A30" s="10" t="s">
        <v>36</v>
      </c>
      <c r="C30" s="8">
        <v>2374543</v>
      </c>
      <c r="D30" s="8"/>
      <c r="E30" s="8">
        <v>23034302919</v>
      </c>
      <c r="F30" s="8"/>
      <c r="G30" s="8">
        <v>25917350871.266998</v>
      </c>
      <c r="H30" s="8"/>
      <c r="I30" s="8">
        <v>0</v>
      </c>
      <c r="J30" s="8"/>
      <c r="K30" s="8">
        <v>0</v>
      </c>
      <c r="L30" s="8"/>
      <c r="M30" s="8">
        <v>-2374543</v>
      </c>
      <c r="N30" s="8"/>
      <c r="O30" s="8">
        <v>23952833108</v>
      </c>
      <c r="P30" s="8"/>
      <c r="Q30" s="8">
        <v>0</v>
      </c>
      <c r="R30" s="8"/>
      <c r="S30" s="8">
        <v>0</v>
      </c>
      <c r="T30" s="8"/>
      <c r="U30" s="8">
        <v>0</v>
      </c>
      <c r="V30" s="8"/>
      <c r="W30" s="8">
        <v>0</v>
      </c>
      <c r="Y30" s="7">
        <v>0</v>
      </c>
    </row>
    <row r="31" spans="1:25" ht="22.5" x14ac:dyDescent="0.55000000000000004">
      <c r="A31" s="10" t="s">
        <v>37</v>
      </c>
      <c r="C31" s="8">
        <v>2800000</v>
      </c>
      <c r="D31" s="8"/>
      <c r="E31" s="8">
        <v>16225262455</v>
      </c>
      <c r="F31" s="8"/>
      <c r="G31" s="8">
        <v>19539046800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2800000</v>
      </c>
      <c r="R31" s="8"/>
      <c r="S31" s="8">
        <v>6250</v>
      </c>
      <c r="T31" s="8"/>
      <c r="U31" s="8">
        <v>16225262455</v>
      </c>
      <c r="V31" s="8"/>
      <c r="W31" s="8">
        <v>17395875000</v>
      </c>
      <c r="Y31" s="7">
        <v>1.06E-2</v>
      </c>
    </row>
    <row r="32" spans="1:25" ht="22.5" x14ac:dyDescent="0.55000000000000004">
      <c r="A32" s="10" t="s">
        <v>38</v>
      </c>
      <c r="C32" s="8">
        <v>6700000</v>
      </c>
      <c r="D32" s="8"/>
      <c r="E32" s="8">
        <v>99387712396</v>
      </c>
      <c r="F32" s="8"/>
      <c r="G32" s="8">
        <v>125277139350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6700000</v>
      </c>
      <c r="R32" s="8"/>
      <c r="S32" s="8">
        <v>17460</v>
      </c>
      <c r="T32" s="8"/>
      <c r="U32" s="8">
        <v>99387712396</v>
      </c>
      <c r="V32" s="8"/>
      <c r="W32" s="8">
        <v>116285957100</v>
      </c>
      <c r="Y32" s="7">
        <v>7.1099999999999997E-2</v>
      </c>
    </row>
    <row r="33" spans="1:25" ht="22.5" x14ac:dyDescent="0.55000000000000004">
      <c r="A33" s="10" t="s">
        <v>39</v>
      </c>
      <c r="C33" s="8">
        <v>1401301</v>
      </c>
      <c r="D33" s="8"/>
      <c r="E33" s="8">
        <v>33245072020</v>
      </c>
      <c r="F33" s="8"/>
      <c r="G33" s="8">
        <v>40758104959.803001</v>
      </c>
      <c r="H33" s="8"/>
      <c r="I33" s="8">
        <v>0</v>
      </c>
      <c r="J33" s="8"/>
      <c r="K33" s="8">
        <v>0</v>
      </c>
      <c r="L33" s="8"/>
      <c r="M33" s="8">
        <v>-1401301</v>
      </c>
      <c r="N33" s="8"/>
      <c r="O33" s="8">
        <v>39325171867</v>
      </c>
      <c r="P33" s="8"/>
      <c r="Q33" s="8">
        <v>0</v>
      </c>
      <c r="R33" s="8"/>
      <c r="S33" s="8">
        <v>0</v>
      </c>
      <c r="T33" s="8"/>
      <c r="U33" s="8">
        <v>0</v>
      </c>
      <c r="V33" s="8"/>
      <c r="W33" s="8">
        <v>0</v>
      </c>
      <c r="Y33" s="7">
        <v>0</v>
      </c>
    </row>
    <row r="34" spans="1:25" ht="22.5" x14ac:dyDescent="0.55000000000000004">
      <c r="A34" s="10" t="s">
        <v>40</v>
      </c>
      <c r="C34" s="8">
        <v>1600000</v>
      </c>
      <c r="D34" s="8"/>
      <c r="E34" s="8">
        <v>29787617280</v>
      </c>
      <c r="F34" s="8"/>
      <c r="G34" s="8">
        <v>39062188800</v>
      </c>
      <c r="H34" s="8"/>
      <c r="I34" s="8">
        <v>641110</v>
      </c>
      <c r="J34" s="8"/>
      <c r="K34" s="8">
        <v>14611621694</v>
      </c>
      <c r="L34" s="8"/>
      <c r="M34" s="8">
        <v>0</v>
      </c>
      <c r="N34" s="8"/>
      <c r="O34" s="8">
        <v>0</v>
      </c>
      <c r="P34" s="8"/>
      <c r="Q34" s="8">
        <v>2241110</v>
      </c>
      <c r="R34" s="8"/>
      <c r="S34" s="8">
        <v>22700</v>
      </c>
      <c r="T34" s="8"/>
      <c r="U34" s="8">
        <v>44399238974</v>
      </c>
      <c r="V34" s="8"/>
      <c r="W34" s="8">
        <v>50570501477.849998</v>
      </c>
      <c r="Y34" s="7">
        <v>3.09E-2</v>
      </c>
    </row>
    <row r="35" spans="1:25" ht="22.5" x14ac:dyDescent="0.55000000000000004">
      <c r="A35" s="10" t="s">
        <v>41</v>
      </c>
      <c r="C35" s="8">
        <v>2000000</v>
      </c>
      <c r="D35" s="8"/>
      <c r="E35" s="8">
        <v>31589287680</v>
      </c>
      <c r="F35" s="8"/>
      <c r="G35" s="8">
        <v>33320556000</v>
      </c>
      <c r="H35" s="8"/>
      <c r="I35" s="8">
        <v>1410921</v>
      </c>
      <c r="J35" s="8"/>
      <c r="K35" s="8">
        <v>20420731849</v>
      </c>
      <c r="L35" s="8"/>
      <c r="M35" s="8">
        <v>0</v>
      </c>
      <c r="N35" s="8"/>
      <c r="O35" s="8">
        <v>0</v>
      </c>
      <c r="P35" s="8"/>
      <c r="Q35" s="8">
        <v>3410921</v>
      </c>
      <c r="R35" s="8"/>
      <c r="S35" s="8">
        <v>14450</v>
      </c>
      <c r="T35" s="8"/>
      <c r="U35" s="8">
        <v>52010019529</v>
      </c>
      <c r="V35" s="8"/>
      <c r="W35" s="8">
        <v>48994545989.722504</v>
      </c>
      <c r="Y35" s="7">
        <v>0.03</v>
      </c>
    </row>
    <row r="36" spans="1:25" ht="22.5" x14ac:dyDescent="0.55000000000000004">
      <c r="A36" s="10" t="s">
        <v>42</v>
      </c>
      <c r="C36" s="8">
        <v>9233449</v>
      </c>
      <c r="D36" s="8"/>
      <c r="E36" s="8">
        <v>79710409017</v>
      </c>
      <c r="F36" s="8"/>
      <c r="G36" s="8">
        <v>85819068298.507507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9233449</v>
      </c>
      <c r="R36" s="8"/>
      <c r="S36" s="8">
        <v>8730</v>
      </c>
      <c r="T36" s="8"/>
      <c r="U36" s="8">
        <v>79710409017</v>
      </c>
      <c r="V36" s="8"/>
      <c r="W36" s="8">
        <v>80128392111.8685</v>
      </c>
      <c r="Y36" s="7">
        <v>4.9000000000000002E-2</v>
      </c>
    </row>
    <row r="37" spans="1:25" ht="22.5" x14ac:dyDescent="0.55000000000000004">
      <c r="A37" s="10" t="s">
        <v>43</v>
      </c>
      <c r="C37" s="8">
        <v>9777778</v>
      </c>
      <c r="D37" s="8"/>
      <c r="E37" s="8">
        <v>76143833064</v>
      </c>
      <c r="F37" s="8"/>
      <c r="G37" s="8">
        <v>81353053848.932999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9777778</v>
      </c>
      <c r="R37" s="8"/>
      <c r="S37" s="8">
        <v>7040</v>
      </c>
      <c r="T37" s="8"/>
      <c r="U37" s="8">
        <v>76143833064</v>
      </c>
      <c r="V37" s="8"/>
      <c r="W37" s="8">
        <v>68425985555.136002</v>
      </c>
      <c r="Y37" s="7">
        <v>4.1799999999999997E-2</v>
      </c>
    </row>
    <row r="38" spans="1:25" ht="22.5" x14ac:dyDescent="0.55000000000000004">
      <c r="A38" s="10" t="s">
        <v>44</v>
      </c>
      <c r="C38" s="8">
        <v>155210</v>
      </c>
      <c r="D38" s="8"/>
      <c r="E38" s="8">
        <v>5495467535</v>
      </c>
      <c r="F38" s="8"/>
      <c r="G38" s="8">
        <v>7982783535.8699999</v>
      </c>
      <c r="H38" s="8"/>
      <c r="I38" s="8">
        <v>0</v>
      </c>
      <c r="J38" s="8"/>
      <c r="K38" s="8">
        <v>0</v>
      </c>
      <c r="L38" s="8"/>
      <c r="M38" s="8">
        <v>-155210</v>
      </c>
      <c r="N38" s="8"/>
      <c r="O38" s="8">
        <v>8143365582</v>
      </c>
      <c r="P38" s="8"/>
      <c r="Q38" s="8">
        <v>0</v>
      </c>
      <c r="R38" s="8"/>
      <c r="S38" s="8">
        <v>0</v>
      </c>
      <c r="T38" s="8"/>
      <c r="U38" s="8">
        <v>0</v>
      </c>
      <c r="V38" s="8"/>
      <c r="W38" s="8">
        <v>0</v>
      </c>
      <c r="Y38" s="7">
        <v>0</v>
      </c>
    </row>
    <row r="39" spans="1:25" ht="22.5" x14ac:dyDescent="0.55000000000000004">
      <c r="A39" s="10" t="s">
        <v>45</v>
      </c>
      <c r="C39" s="8">
        <v>13750000</v>
      </c>
      <c r="D39" s="8"/>
      <c r="E39" s="8">
        <v>44407838941</v>
      </c>
      <c r="F39" s="8"/>
      <c r="G39" s="8">
        <v>56504287125</v>
      </c>
      <c r="H39" s="8"/>
      <c r="I39" s="8">
        <v>0</v>
      </c>
      <c r="J39" s="8"/>
      <c r="K39" s="8">
        <v>0</v>
      </c>
      <c r="L39" s="8"/>
      <c r="M39" s="8">
        <v>-13750000</v>
      </c>
      <c r="N39" s="8"/>
      <c r="O39" s="8">
        <v>46209527948</v>
      </c>
      <c r="P39" s="8"/>
      <c r="Q39" s="8">
        <v>0</v>
      </c>
      <c r="R39" s="8"/>
      <c r="S39" s="8">
        <v>0</v>
      </c>
      <c r="T39" s="8"/>
      <c r="U39" s="8">
        <v>0</v>
      </c>
      <c r="V39" s="8"/>
      <c r="W39" s="8">
        <v>0</v>
      </c>
      <c r="Y39" s="7">
        <v>0</v>
      </c>
    </row>
    <row r="40" spans="1:25" ht="22.5" x14ac:dyDescent="0.55000000000000004">
      <c r="A40" s="10" t="s">
        <v>46</v>
      </c>
      <c r="C40" s="8">
        <v>29081911</v>
      </c>
      <c r="D40" s="8"/>
      <c r="E40" s="8">
        <v>173002299984</v>
      </c>
      <c r="F40" s="8"/>
      <c r="G40" s="8">
        <v>185016791229.12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29081911</v>
      </c>
      <c r="R40" s="8"/>
      <c r="S40" s="8">
        <v>6420</v>
      </c>
      <c r="T40" s="8"/>
      <c r="U40" s="8">
        <v>173002299984</v>
      </c>
      <c r="V40" s="8"/>
      <c r="W40" s="8">
        <v>185594968701.711</v>
      </c>
      <c r="Y40" s="7">
        <v>0.1135</v>
      </c>
    </row>
    <row r="41" spans="1:25" ht="22.5" x14ac:dyDescent="0.55000000000000004">
      <c r="A41" s="10" t="s">
        <v>47</v>
      </c>
      <c r="C41" s="8">
        <v>1877828</v>
      </c>
      <c r="D41" s="8"/>
      <c r="E41" s="8">
        <v>8523076019</v>
      </c>
      <c r="F41" s="8"/>
      <c r="G41" s="8">
        <v>13906579179.33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1877828</v>
      </c>
      <c r="R41" s="8"/>
      <c r="S41" s="8">
        <v>6970</v>
      </c>
      <c r="T41" s="8"/>
      <c r="U41" s="8">
        <v>8523076019</v>
      </c>
      <c r="V41" s="8"/>
      <c r="W41" s="8">
        <v>13010584816.098</v>
      </c>
      <c r="Y41" s="7">
        <v>8.0000000000000002E-3</v>
      </c>
    </row>
    <row r="42" spans="1:25" ht="22.5" x14ac:dyDescent="0.55000000000000004">
      <c r="A42" s="10" t="s">
        <v>48</v>
      </c>
      <c r="C42" s="8">
        <v>750000</v>
      </c>
      <c r="D42" s="8"/>
      <c r="E42" s="8">
        <v>8942031719</v>
      </c>
      <c r="F42" s="8"/>
      <c r="G42" s="8">
        <v>9028459125</v>
      </c>
      <c r="H42" s="8"/>
      <c r="I42" s="8">
        <v>0</v>
      </c>
      <c r="J42" s="8"/>
      <c r="K42" s="8">
        <v>0</v>
      </c>
      <c r="L42" s="8"/>
      <c r="M42" s="8">
        <v>-389169</v>
      </c>
      <c r="N42" s="8"/>
      <c r="O42" s="8">
        <v>3711009740</v>
      </c>
      <c r="P42" s="8"/>
      <c r="Q42" s="8">
        <v>360831</v>
      </c>
      <c r="R42" s="8"/>
      <c r="S42" s="8">
        <v>9560</v>
      </c>
      <c r="T42" s="8"/>
      <c r="U42" s="8">
        <v>4302082996</v>
      </c>
      <c r="V42" s="8"/>
      <c r="W42" s="8">
        <v>3429019571.0580001</v>
      </c>
      <c r="Y42" s="7">
        <v>2.0999999999999999E-3</v>
      </c>
    </row>
    <row r="43" spans="1:25" ht="22.5" x14ac:dyDescent="0.55000000000000004">
      <c r="A43" s="10" t="s">
        <v>49</v>
      </c>
      <c r="C43" s="8">
        <v>45631190</v>
      </c>
      <c r="D43" s="8"/>
      <c r="E43" s="8">
        <v>119075241132</v>
      </c>
      <c r="F43" s="8"/>
      <c r="G43" s="8">
        <v>113444570733.16901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45631190</v>
      </c>
      <c r="R43" s="8"/>
      <c r="S43" s="8">
        <v>2009</v>
      </c>
      <c r="T43" s="8"/>
      <c r="U43" s="8">
        <v>119075241132</v>
      </c>
      <c r="V43" s="8"/>
      <c r="W43" s="8">
        <v>91127605998.775497</v>
      </c>
      <c r="Y43" s="7">
        <v>5.57E-2</v>
      </c>
    </row>
    <row r="44" spans="1:25" ht="22.5" x14ac:dyDescent="0.55000000000000004">
      <c r="A44" s="10" t="s">
        <v>50</v>
      </c>
      <c r="C44" s="8">
        <v>3140135</v>
      </c>
      <c r="D44" s="8"/>
      <c r="E44" s="8">
        <v>103433558531</v>
      </c>
      <c r="F44" s="8"/>
      <c r="G44" s="8">
        <v>103257605588.49001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3140135</v>
      </c>
      <c r="R44" s="8"/>
      <c r="S44" s="8">
        <v>28220</v>
      </c>
      <c r="T44" s="8"/>
      <c r="U44" s="8">
        <v>103433558531</v>
      </c>
      <c r="V44" s="8"/>
      <c r="W44" s="8">
        <v>88087352772.285004</v>
      </c>
      <c r="Y44" s="7">
        <v>5.3900000000000003E-2</v>
      </c>
    </row>
    <row r="45" spans="1:25" ht="22.5" x14ac:dyDescent="0.55000000000000004">
      <c r="A45" s="10" t="s">
        <v>51</v>
      </c>
      <c r="C45" s="8">
        <v>4772243</v>
      </c>
      <c r="D45" s="8"/>
      <c r="E45" s="8">
        <v>19058840352</v>
      </c>
      <c r="F45" s="8"/>
      <c r="G45" s="8">
        <v>19985832273.433899</v>
      </c>
      <c r="H45" s="8"/>
      <c r="I45" s="8">
        <v>0</v>
      </c>
      <c r="J45" s="8"/>
      <c r="K45" s="8">
        <v>0</v>
      </c>
      <c r="L45" s="8"/>
      <c r="M45" s="8">
        <v>-4772243</v>
      </c>
      <c r="N45" s="8"/>
      <c r="O45" s="8">
        <v>18360323320</v>
      </c>
      <c r="P45" s="8"/>
      <c r="Q45" s="8">
        <v>0</v>
      </c>
      <c r="R45" s="8"/>
      <c r="S45" s="8">
        <v>0</v>
      </c>
      <c r="T45" s="8"/>
      <c r="U45" s="8">
        <v>0</v>
      </c>
      <c r="V45" s="8"/>
      <c r="W45" s="8">
        <v>0</v>
      </c>
      <c r="Y45" s="7">
        <v>0</v>
      </c>
    </row>
    <row r="46" spans="1:25" ht="22.5" x14ac:dyDescent="0.55000000000000004">
      <c r="A46" s="10" t="s">
        <v>52</v>
      </c>
      <c r="C46" s="8">
        <v>1464946</v>
      </c>
      <c r="D46" s="8"/>
      <c r="E46" s="8">
        <v>22512315201</v>
      </c>
      <c r="F46" s="8"/>
      <c r="G46" s="8">
        <v>29444961931.686001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1464946</v>
      </c>
      <c r="R46" s="8"/>
      <c r="S46" s="8">
        <v>18800</v>
      </c>
      <c r="T46" s="8"/>
      <c r="U46" s="8">
        <v>22512315201</v>
      </c>
      <c r="V46" s="8"/>
      <c r="W46" s="8">
        <v>27377115940.439999</v>
      </c>
      <c r="Y46" s="7">
        <v>1.67E-2</v>
      </c>
    </row>
    <row r="47" spans="1:25" ht="22.5" x14ac:dyDescent="0.55000000000000004">
      <c r="A47" s="10" t="s">
        <v>53</v>
      </c>
      <c r="C47" s="8">
        <v>1048394</v>
      </c>
      <c r="D47" s="8"/>
      <c r="E47" s="8">
        <v>21811570286</v>
      </c>
      <c r="F47" s="8"/>
      <c r="G47" s="8">
        <v>26512450057.007999</v>
      </c>
      <c r="H47" s="8"/>
      <c r="I47" s="8">
        <v>0</v>
      </c>
      <c r="J47" s="8"/>
      <c r="K47" s="8">
        <v>0</v>
      </c>
      <c r="L47" s="8"/>
      <c r="M47" s="8">
        <v>-600000</v>
      </c>
      <c r="N47" s="8"/>
      <c r="O47" s="8">
        <v>13866997534</v>
      </c>
      <c r="P47" s="8"/>
      <c r="Q47" s="8">
        <v>448394</v>
      </c>
      <c r="R47" s="8"/>
      <c r="S47" s="8">
        <v>23450</v>
      </c>
      <c r="T47" s="8"/>
      <c r="U47" s="8">
        <v>9328723023</v>
      </c>
      <c r="V47" s="8"/>
      <c r="W47" s="8">
        <v>10452276006.165001</v>
      </c>
      <c r="Y47" s="7">
        <v>6.4000000000000003E-3</v>
      </c>
    </row>
    <row r="48" spans="1:25" ht="22.5" x14ac:dyDescent="0.55000000000000004">
      <c r="A48" s="10" t="s">
        <v>54</v>
      </c>
      <c r="C48" s="8">
        <v>4205503</v>
      </c>
      <c r="D48" s="8"/>
      <c r="E48" s="8">
        <f>35015934211-26</f>
        <v>35015934185</v>
      </c>
      <c r="F48" s="8"/>
      <c r="G48" s="8">
        <f>25082881542.9-41</f>
        <v>25082881501.900002</v>
      </c>
      <c r="H48" s="8"/>
      <c r="I48" s="8">
        <v>0</v>
      </c>
      <c r="J48" s="8"/>
      <c r="K48" s="8">
        <v>0</v>
      </c>
      <c r="L48" s="8"/>
      <c r="M48" s="8">
        <v>-720324</v>
      </c>
      <c r="N48" s="8"/>
      <c r="O48" s="8">
        <v>4115927402</v>
      </c>
      <c r="P48" s="8"/>
      <c r="Q48" s="8">
        <v>3485179</v>
      </c>
      <c r="R48" s="8"/>
      <c r="S48" s="8">
        <v>3539</v>
      </c>
      <c r="T48" s="8"/>
      <c r="U48" s="8">
        <v>20507554972</v>
      </c>
      <c r="V48" s="8"/>
      <c r="W48" s="8">
        <v>12260660892.538</v>
      </c>
      <c r="Y48" s="7">
        <v>7.4999999999999997E-3</v>
      </c>
    </row>
    <row r="49" spans="1:25" ht="22.5" x14ac:dyDescent="0.55000000000000004">
      <c r="A49" s="10" t="s">
        <v>55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695000</v>
      </c>
      <c r="J49" s="8"/>
      <c r="K49" s="8">
        <v>22990198773</v>
      </c>
      <c r="L49" s="8"/>
      <c r="M49" s="8">
        <v>0</v>
      </c>
      <c r="N49" s="8"/>
      <c r="O49" s="8">
        <v>0</v>
      </c>
      <c r="P49" s="8"/>
      <c r="Q49" s="8">
        <v>695000</v>
      </c>
      <c r="R49" s="8"/>
      <c r="S49" s="8">
        <v>33310</v>
      </c>
      <c r="T49" s="8"/>
      <c r="U49" s="8">
        <v>22990198773</v>
      </c>
      <c r="V49" s="8"/>
      <c r="W49" s="8">
        <v>23012704822.5</v>
      </c>
      <c r="Y49" s="7">
        <v>1.41E-2</v>
      </c>
    </row>
    <row r="50" spans="1:25" ht="22.5" x14ac:dyDescent="0.55000000000000004">
      <c r="A50" s="10" t="s">
        <v>56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2000000</v>
      </c>
      <c r="J50" s="8"/>
      <c r="K50" s="8">
        <v>37283823000</v>
      </c>
      <c r="L50" s="8"/>
      <c r="M50" s="8">
        <v>0</v>
      </c>
      <c r="N50" s="8"/>
      <c r="O50" s="8">
        <v>0</v>
      </c>
      <c r="P50" s="8"/>
      <c r="Q50" s="8">
        <v>2000000</v>
      </c>
      <c r="R50" s="8"/>
      <c r="S50" s="8">
        <v>18714</v>
      </c>
      <c r="T50" s="8"/>
      <c r="U50" s="8">
        <v>37283823000</v>
      </c>
      <c r="V50" s="8"/>
      <c r="W50" s="8">
        <v>37205303400</v>
      </c>
      <c r="Y50" s="7">
        <v>2.2800000000000001E-2</v>
      </c>
    </row>
    <row r="51" spans="1:25" ht="22.5" x14ac:dyDescent="0.55000000000000004">
      <c r="A51" s="10" t="s">
        <v>57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286425</v>
      </c>
      <c r="J51" s="8"/>
      <c r="K51" s="8">
        <v>5107964116</v>
      </c>
      <c r="L51" s="8"/>
      <c r="M51" s="8">
        <v>0</v>
      </c>
      <c r="N51" s="8"/>
      <c r="O51" s="8">
        <v>0</v>
      </c>
      <c r="P51" s="8"/>
      <c r="Q51" s="8">
        <v>286425</v>
      </c>
      <c r="R51" s="8"/>
      <c r="S51" s="8">
        <v>16860</v>
      </c>
      <c r="T51" s="8"/>
      <c r="U51" s="8">
        <v>5107964116</v>
      </c>
      <c r="V51" s="8"/>
      <c r="W51" s="8">
        <v>4800392203.2749996</v>
      </c>
      <c r="Y51" s="7">
        <v>2.8999999999999998E-3</v>
      </c>
    </row>
    <row r="52" spans="1:25" ht="22.5" x14ac:dyDescent="0.55000000000000004">
      <c r="A52" s="10" t="s">
        <v>58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757584</v>
      </c>
      <c r="J52" s="8"/>
      <c r="K52" s="8">
        <v>24506633566</v>
      </c>
      <c r="L52" s="8"/>
      <c r="M52" s="8">
        <v>0</v>
      </c>
      <c r="N52" s="8"/>
      <c r="O52" s="8">
        <v>0</v>
      </c>
      <c r="P52" s="8"/>
      <c r="Q52" s="8">
        <v>757584</v>
      </c>
      <c r="R52" s="8"/>
      <c r="S52" s="8">
        <v>32760</v>
      </c>
      <c r="T52" s="8"/>
      <c r="U52" s="8">
        <v>24506633566</v>
      </c>
      <c r="V52" s="8"/>
      <c r="W52" s="8">
        <v>24670782051.551998</v>
      </c>
      <c r="Y52" s="7">
        <v>1.5100000000000001E-2</v>
      </c>
    </row>
    <row r="53" spans="1:25" ht="22.5" x14ac:dyDescent="0.55000000000000004">
      <c r="A53" s="10" t="s">
        <v>59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305774</v>
      </c>
      <c r="J53" s="8"/>
      <c r="K53" s="8">
        <v>18946593862</v>
      </c>
      <c r="L53" s="8"/>
      <c r="M53" s="8">
        <v>0</v>
      </c>
      <c r="N53" s="8"/>
      <c r="O53" s="8">
        <v>0</v>
      </c>
      <c r="P53" s="8"/>
      <c r="Q53" s="8">
        <v>305774</v>
      </c>
      <c r="R53" s="8"/>
      <c r="S53" s="8">
        <v>63150</v>
      </c>
      <c r="T53" s="8"/>
      <c r="U53" s="8">
        <v>18946593862</v>
      </c>
      <c r="V53" s="8"/>
      <c r="W53" s="8">
        <v>19194735812.805</v>
      </c>
      <c r="Y53" s="7">
        <v>1.17E-2</v>
      </c>
    </row>
    <row r="54" spans="1:25" ht="22.5" x14ac:dyDescent="0.55000000000000004">
      <c r="A54" s="10" t="s">
        <v>60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1360449</v>
      </c>
      <c r="J54" s="8"/>
      <c r="K54" s="8">
        <v>12470829350</v>
      </c>
      <c r="L54" s="8"/>
      <c r="M54" s="8">
        <v>0</v>
      </c>
      <c r="N54" s="8"/>
      <c r="O54" s="8">
        <v>0</v>
      </c>
      <c r="P54" s="8"/>
      <c r="Q54" s="8">
        <v>1360449</v>
      </c>
      <c r="R54" s="8"/>
      <c r="S54" s="8">
        <v>9680</v>
      </c>
      <c r="T54" s="8"/>
      <c r="U54" s="8">
        <v>12470829350</v>
      </c>
      <c r="V54" s="8"/>
      <c r="W54" s="8">
        <v>13090789899.396</v>
      </c>
      <c r="Y54" s="7">
        <v>8.0000000000000002E-3</v>
      </c>
    </row>
    <row r="55" spans="1:25" ht="22.5" x14ac:dyDescent="0.55000000000000004">
      <c r="A55" s="10" t="s">
        <v>61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1742589</v>
      </c>
      <c r="R55" s="8"/>
      <c r="S55" s="8">
        <v>2060</v>
      </c>
      <c r="T55" s="8"/>
      <c r="U55" s="8">
        <v>8510804676</v>
      </c>
      <c r="V55" s="8"/>
      <c r="W55" s="8">
        <v>3568374426.6269999</v>
      </c>
      <c r="Y55" s="7">
        <v>2.2000000000000001E-3</v>
      </c>
    </row>
    <row r="56" spans="1:25" ht="22.5" x14ac:dyDescent="0.55000000000000004">
      <c r="A56" s="10" t="s">
        <v>62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875355</v>
      </c>
      <c r="J56" s="8"/>
      <c r="K56" s="8">
        <v>19397572173</v>
      </c>
      <c r="L56" s="8"/>
      <c r="M56" s="8">
        <v>0</v>
      </c>
      <c r="N56" s="8"/>
      <c r="O56" s="8">
        <v>0</v>
      </c>
      <c r="P56" s="8"/>
      <c r="Q56" s="8">
        <v>875355</v>
      </c>
      <c r="R56" s="8"/>
      <c r="S56" s="8">
        <v>19810</v>
      </c>
      <c r="T56" s="8"/>
      <c r="U56" s="8">
        <f>19397572173-26</f>
        <v>19397572147</v>
      </c>
      <c r="V56" s="8"/>
      <c r="W56" s="8">
        <f>17237604893.8275-42</f>
        <v>17237604851.827499</v>
      </c>
      <c r="Y56" s="7">
        <v>1.0500000000000001E-2</v>
      </c>
    </row>
    <row r="57" spans="1:25" ht="19.5" thickBot="1" x14ac:dyDescent="0.5">
      <c r="C57" s="9">
        <f>SUM(C9:C56)</f>
        <v>242251013</v>
      </c>
      <c r="D57" s="8"/>
      <c r="E57" s="9">
        <f>SUM(E9:E56)</f>
        <v>1604295514673</v>
      </c>
      <c r="F57" s="8"/>
      <c r="G57" s="9">
        <f>SUM(G9:G56)</f>
        <v>1790447559556.5969</v>
      </c>
      <c r="H57" s="8"/>
      <c r="I57" s="9">
        <f>SUM(I9:I56)</f>
        <v>8332618</v>
      </c>
      <c r="J57" s="8"/>
      <c r="K57" s="9">
        <f>SUM(K9:K56)</f>
        <v>175735968383</v>
      </c>
      <c r="L57" s="8"/>
      <c r="M57" s="9">
        <f>SUM(M9:M56)</f>
        <v>-41351722</v>
      </c>
      <c r="N57" s="8"/>
      <c r="O57" s="9">
        <f>SUM(O9:O56)</f>
        <v>198895218772</v>
      </c>
      <c r="P57" s="8"/>
      <c r="Q57" s="9">
        <f>SUM(Q9:Q56)</f>
        <v>217078262</v>
      </c>
      <c r="R57" s="8"/>
      <c r="S57" s="9">
        <f>SUM(S9:S56)</f>
        <v>688386</v>
      </c>
      <c r="T57" s="8"/>
      <c r="U57" s="9">
        <f>SUM(U9:U56)</f>
        <v>1602535513258</v>
      </c>
      <c r="V57" s="8"/>
      <c r="W57" s="9">
        <f>SUM(W9:W56)</f>
        <v>1587928205050.3589</v>
      </c>
      <c r="Y57" s="16">
        <f>SUM(Y9:Y56)</f>
        <v>0.9708</v>
      </c>
    </row>
    <row r="58" spans="1:25" ht="19.5" thickTop="1" x14ac:dyDescent="0.4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5" x14ac:dyDescent="0.45">
      <c r="G59" s="3"/>
      <c r="U59" s="3"/>
      <c r="W59" s="3"/>
    </row>
    <row r="60" spans="1:25" x14ac:dyDescent="0.45">
      <c r="G60" s="3"/>
      <c r="S60" s="3"/>
      <c r="U60" s="3"/>
      <c r="W60" s="3"/>
    </row>
    <row r="61" spans="1:25" x14ac:dyDescent="0.45">
      <c r="G61" s="3"/>
      <c r="S61" s="3"/>
      <c r="U61" s="3"/>
    </row>
    <row r="62" spans="1:25" x14ac:dyDescent="0.45">
      <c r="G62" s="3"/>
      <c r="S62" s="3"/>
      <c r="U62" s="1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60" zoomScaleNormal="100" zoomScaleSheetLayoutView="160" workbookViewId="0">
      <selection activeCell="A7" sqref="A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5" t="s">
        <v>0</v>
      </c>
      <c r="B2" s="25"/>
      <c r="C2" s="25"/>
      <c r="D2" s="25"/>
      <c r="E2" s="25"/>
    </row>
    <row r="3" spans="1:5" ht="30" x14ac:dyDescent="0.45">
      <c r="A3" s="25" t="s">
        <v>95</v>
      </c>
      <c r="B3" s="25"/>
      <c r="C3" s="25"/>
      <c r="D3" s="25"/>
      <c r="E3" s="25"/>
    </row>
    <row r="4" spans="1:5" ht="30" x14ac:dyDescent="0.45">
      <c r="A4" s="25" t="s">
        <v>2</v>
      </c>
      <c r="B4" s="25"/>
      <c r="C4" s="25"/>
      <c r="D4" s="25"/>
      <c r="E4" s="25"/>
    </row>
    <row r="6" spans="1:5" ht="30" x14ac:dyDescent="0.45">
      <c r="A6" s="5" t="s">
        <v>130</v>
      </c>
      <c r="C6" s="26" t="s">
        <v>97</v>
      </c>
      <c r="E6" s="26" t="s">
        <v>6</v>
      </c>
    </row>
    <row r="7" spans="1:5" ht="20.25" x14ac:dyDescent="0.5">
      <c r="A7" s="11" t="s">
        <v>130</v>
      </c>
      <c r="C7" s="8">
        <v>170773216</v>
      </c>
      <c r="D7" s="8"/>
      <c r="E7" s="8">
        <v>654322289</v>
      </c>
    </row>
    <row r="8" spans="1:5" ht="20.25" x14ac:dyDescent="0.5">
      <c r="A8" s="11" t="s">
        <v>131</v>
      </c>
      <c r="C8" s="8">
        <v>0</v>
      </c>
      <c r="D8" s="8"/>
      <c r="E8" s="8">
        <v>41863</v>
      </c>
    </row>
    <row r="9" spans="1:5" ht="20.25" x14ac:dyDescent="0.5">
      <c r="A9" s="11" t="s">
        <v>132</v>
      </c>
      <c r="C9" s="8">
        <v>36800165</v>
      </c>
      <c r="D9" s="8"/>
      <c r="E9" s="8">
        <v>67606056</v>
      </c>
    </row>
    <row r="10" spans="1:5" ht="21.75" thickBot="1" x14ac:dyDescent="0.6">
      <c r="A10" s="2" t="s">
        <v>105</v>
      </c>
      <c r="C10" s="9">
        <f>SUM(C7:C9)</f>
        <v>207573381</v>
      </c>
      <c r="D10" s="8"/>
      <c r="E10" s="9">
        <f>SUM(E7:E9)</f>
        <v>721970208</v>
      </c>
    </row>
    <row r="11" spans="1:5" ht="19.5" thickTop="1" x14ac:dyDescent="0.45">
      <c r="C11" s="8"/>
      <c r="D11" s="8"/>
      <c r="E11" s="8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view="pageBreakPreview" zoomScaleNormal="130" zoomScaleSheetLayoutView="100" workbookViewId="0">
      <selection activeCell="C19" sqref="C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5" t="s">
        <v>0</v>
      </c>
      <c r="B2" s="25"/>
      <c r="C2" s="25"/>
      <c r="D2" s="25"/>
      <c r="E2" s="25"/>
      <c r="F2" s="25"/>
      <c r="G2" s="25"/>
    </row>
    <row r="3" spans="1:7" ht="30" x14ac:dyDescent="0.45">
      <c r="A3" s="25" t="s">
        <v>95</v>
      </c>
      <c r="B3" s="25"/>
      <c r="C3" s="25"/>
      <c r="D3" s="25"/>
      <c r="E3" s="25"/>
      <c r="F3" s="25"/>
      <c r="G3" s="25"/>
    </row>
    <row r="4" spans="1:7" ht="30" x14ac:dyDescent="0.45">
      <c r="A4" s="25" t="s">
        <v>2</v>
      </c>
      <c r="B4" s="25"/>
      <c r="C4" s="25"/>
      <c r="D4" s="25"/>
      <c r="E4" s="25"/>
      <c r="F4" s="25"/>
      <c r="G4" s="25"/>
    </row>
    <row r="6" spans="1:7" ht="30" x14ac:dyDescent="0.45">
      <c r="A6" s="26" t="s">
        <v>99</v>
      </c>
      <c r="C6" s="26" t="s">
        <v>70</v>
      </c>
      <c r="E6" s="26" t="s">
        <v>124</v>
      </c>
      <c r="G6" s="26" t="s">
        <v>13</v>
      </c>
    </row>
    <row r="7" spans="1:7" ht="20.25" x14ac:dyDescent="0.5">
      <c r="A7" s="11" t="s">
        <v>133</v>
      </c>
      <c r="C7" s="8">
        <v>-166858070275</v>
      </c>
      <c r="E7" s="6">
        <v>0.89410000000000001</v>
      </c>
      <c r="G7" s="6">
        <v>-0.10199999999999999</v>
      </c>
    </row>
    <row r="8" spans="1:7" ht="20.25" x14ac:dyDescent="0.5">
      <c r="A8" s="11" t="s">
        <v>134</v>
      </c>
      <c r="C8" s="8">
        <v>0</v>
      </c>
      <c r="E8" s="6">
        <v>0</v>
      </c>
      <c r="G8" s="6">
        <v>0</v>
      </c>
    </row>
    <row r="9" spans="1:7" ht="20.25" x14ac:dyDescent="0.5">
      <c r="A9" s="11" t="s">
        <v>135</v>
      </c>
      <c r="C9" s="8">
        <v>-35792517</v>
      </c>
      <c r="E9" s="6">
        <v>2.0000000000000001E-4</v>
      </c>
      <c r="G9" s="6">
        <v>0</v>
      </c>
    </row>
    <row r="10" spans="1:7" ht="19.5" thickBot="1" x14ac:dyDescent="0.5">
      <c r="C10" s="15">
        <f>SUM(C7:C9)</f>
        <v>-166893862792</v>
      </c>
      <c r="E10" s="12">
        <f>SUM(E7:E9)</f>
        <v>0.89429999999999998</v>
      </c>
      <c r="G10" s="12">
        <f>SUM(G7:G9)</f>
        <v>-0.10199999999999999</v>
      </c>
    </row>
    <row r="11" spans="1:7" ht="19.5" thickTop="1" x14ac:dyDescent="0.45"/>
    <row r="12" spans="1:7" x14ac:dyDescent="0.45">
      <c r="C12" s="3"/>
    </row>
    <row r="13" spans="1:7" x14ac:dyDescent="0.45">
      <c r="C13" s="3"/>
    </row>
    <row r="14" spans="1:7" x14ac:dyDescent="0.45">
      <c r="C14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view="pageBreakPreview" zoomScaleNormal="100" zoomScaleSheetLayoutView="100" workbookViewId="0">
      <selection activeCell="C12" sqref="C12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9" t="s">
        <v>65</v>
      </c>
      <c r="C6" s="22" t="s">
        <v>66</v>
      </c>
      <c r="D6" s="22" t="s">
        <v>66</v>
      </c>
      <c r="E6" s="22" t="s">
        <v>66</v>
      </c>
      <c r="F6" s="22" t="s">
        <v>66</v>
      </c>
      <c r="G6" s="22" t="s">
        <v>66</v>
      </c>
      <c r="H6" s="22" t="s">
        <v>66</v>
      </c>
      <c r="I6" s="22" t="s">
        <v>66</v>
      </c>
      <c r="K6" s="22" t="s">
        <v>4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43.5" customHeight="1" x14ac:dyDescent="0.45">
      <c r="A7" s="22" t="s">
        <v>65</v>
      </c>
      <c r="C7" s="22" t="s">
        <v>67</v>
      </c>
      <c r="E7" s="22" t="s">
        <v>68</v>
      </c>
      <c r="G7" s="22" t="s">
        <v>69</v>
      </c>
      <c r="I7" s="22" t="s">
        <v>63</v>
      </c>
      <c r="K7" s="22" t="s">
        <v>70</v>
      </c>
      <c r="M7" s="22" t="s">
        <v>71</v>
      </c>
      <c r="O7" s="22" t="s">
        <v>72</v>
      </c>
      <c r="Q7" s="22" t="s">
        <v>70</v>
      </c>
      <c r="S7" s="22" t="s">
        <v>64</v>
      </c>
    </row>
    <row r="8" spans="1:19" ht="20.25" x14ac:dyDescent="0.5">
      <c r="A8" s="11" t="s">
        <v>73</v>
      </c>
      <c r="C8" s="4">
        <v>279927370</v>
      </c>
      <c r="E8" s="4" t="s">
        <v>75</v>
      </c>
      <c r="G8" s="1" t="s">
        <v>76</v>
      </c>
      <c r="I8" s="8">
        <v>18</v>
      </c>
      <c r="J8" s="8"/>
      <c r="K8" s="8">
        <v>2188522003</v>
      </c>
      <c r="L8" s="8"/>
      <c r="M8" s="8">
        <v>122809072093</v>
      </c>
      <c r="N8" s="8"/>
      <c r="O8" s="8">
        <v>124906014000</v>
      </c>
      <c r="P8" s="8"/>
      <c r="Q8" s="8">
        <v>91580096</v>
      </c>
      <c r="S8" s="6">
        <v>1E-4</v>
      </c>
    </row>
    <row r="9" spans="1:19" ht="20.25" x14ac:dyDescent="0.5">
      <c r="A9" s="11" t="s">
        <v>77</v>
      </c>
      <c r="C9" s="4" t="s">
        <v>78</v>
      </c>
      <c r="E9" s="4" t="s">
        <v>75</v>
      </c>
      <c r="G9" s="1" t="s">
        <v>79</v>
      </c>
      <c r="I9" s="8">
        <v>18</v>
      </c>
      <c r="J9" s="8"/>
      <c r="K9" s="8">
        <v>2375658723</v>
      </c>
      <c r="L9" s="8"/>
      <c r="M9" s="8">
        <v>121505556753</v>
      </c>
      <c r="N9" s="8"/>
      <c r="O9" s="8">
        <v>107238574894</v>
      </c>
      <c r="P9" s="8"/>
      <c r="Q9" s="8">
        <v>16642640582</v>
      </c>
      <c r="S9" s="6">
        <v>1.0200000000000001E-2</v>
      </c>
    </row>
    <row r="10" spans="1:19" ht="20.25" x14ac:dyDescent="0.5">
      <c r="A10" s="11" t="s">
        <v>80</v>
      </c>
      <c r="C10" s="4" t="s">
        <v>81</v>
      </c>
      <c r="E10" s="4" t="s">
        <v>75</v>
      </c>
      <c r="G10" s="1" t="s">
        <v>82</v>
      </c>
      <c r="I10" s="8">
        <v>18</v>
      </c>
      <c r="J10" s="8"/>
      <c r="K10" s="8">
        <v>508307842</v>
      </c>
      <c r="L10" s="8"/>
      <c r="M10" s="8">
        <v>2614964</v>
      </c>
      <c r="N10" s="8"/>
      <c r="O10" s="8">
        <v>0</v>
      </c>
      <c r="P10" s="8"/>
      <c r="Q10" s="8">
        <v>510922806</v>
      </c>
      <c r="S10" s="6">
        <v>2.9999999999999997E-4</v>
      </c>
    </row>
    <row r="11" spans="1:19" ht="20.25" x14ac:dyDescent="0.5">
      <c r="A11" s="11" t="s">
        <v>83</v>
      </c>
      <c r="C11" s="4" t="s">
        <v>84</v>
      </c>
      <c r="E11" s="4" t="s">
        <v>75</v>
      </c>
      <c r="G11" s="1" t="s">
        <v>85</v>
      </c>
      <c r="I11" s="8">
        <v>18</v>
      </c>
      <c r="J11" s="8"/>
      <c r="K11" s="8">
        <v>4010351</v>
      </c>
      <c r="L11" s="8"/>
      <c r="M11" s="8">
        <v>22267</v>
      </c>
      <c r="N11" s="8"/>
      <c r="O11" s="8">
        <v>0</v>
      </c>
      <c r="P11" s="8"/>
      <c r="Q11" s="8">
        <v>4032618</v>
      </c>
      <c r="S11" s="6">
        <v>0</v>
      </c>
    </row>
    <row r="12" spans="1:19" ht="20.25" x14ac:dyDescent="0.5">
      <c r="A12" s="11" t="s">
        <v>86</v>
      </c>
      <c r="C12" s="4" t="s">
        <v>87</v>
      </c>
      <c r="E12" s="4" t="s">
        <v>75</v>
      </c>
      <c r="G12" s="1" t="s">
        <v>85</v>
      </c>
      <c r="I12" s="8">
        <v>18</v>
      </c>
      <c r="J12" s="8"/>
      <c r="K12" s="8">
        <v>84303286</v>
      </c>
      <c r="L12" s="8"/>
      <c r="M12" s="8">
        <v>2655134075</v>
      </c>
      <c r="N12" s="8"/>
      <c r="O12" s="8">
        <v>2638250000</v>
      </c>
      <c r="P12" s="8"/>
      <c r="Q12" s="8">
        <v>101187361</v>
      </c>
      <c r="S12" s="6">
        <v>1E-4</v>
      </c>
    </row>
    <row r="13" spans="1:19" ht="20.25" x14ac:dyDescent="0.5">
      <c r="A13" s="11" t="s">
        <v>77</v>
      </c>
      <c r="C13" s="4" t="s">
        <v>88</v>
      </c>
      <c r="E13" s="4" t="s">
        <v>75</v>
      </c>
      <c r="G13" s="1" t="s">
        <v>89</v>
      </c>
      <c r="I13" s="8">
        <v>18</v>
      </c>
      <c r="J13" s="8"/>
      <c r="K13" s="8">
        <v>678</v>
      </c>
      <c r="L13" s="8"/>
      <c r="M13" s="8">
        <v>250000</v>
      </c>
      <c r="N13" s="8"/>
      <c r="O13" s="8">
        <v>250000</v>
      </c>
      <c r="P13" s="8"/>
      <c r="Q13" s="8">
        <v>678</v>
      </c>
      <c r="S13" s="6">
        <v>0</v>
      </c>
    </row>
    <row r="14" spans="1:19" ht="20.25" x14ac:dyDescent="0.5">
      <c r="A14" s="11" t="s">
        <v>90</v>
      </c>
      <c r="C14" s="4">
        <v>279914422</v>
      </c>
      <c r="E14" s="4" t="s">
        <v>91</v>
      </c>
      <c r="G14" s="1" t="s">
        <v>92</v>
      </c>
      <c r="I14" s="8">
        <v>18</v>
      </c>
      <c r="J14" s="8"/>
      <c r="K14" s="8">
        <v>659921</v>
      </c>
      <c r="L14" s="8"/>
      <c r="M14" s="8">
        <v>0</v>
      </c>
      <c r="N14" s="8"/>
      <c r="O14" s="8">
        <v>0</v>
      </c>
      <c r="P14" s="8"/>
      <c r="Q14" s="8">
        <v>659921</v>
      </c>
      <c r="S14" s="6">
        <v>0</v>
      </c>
    </row>
    <row r="15" spans="1:19" ht="20.25" x14ac:dyDescent="0.5">
      <c r="A15" s="11" t="s">
        <v>77</v>
      </c>
      <c r="C15" s="4" t="s">
        <v>93</v>
      </c>
      <c r="E15" s="4" t="s">
        <v>91</v>
      </c>
      <c r="G15" s="1" t="s">
        <v>94</v>
      </c>
      <c r="I15" s="8">
        <v>18</v>
      </c>
      <c r="J15" s="8"/>
      <c r="K15" s="8">
        <v>50000000</v>
      </c>
      <c r="L15" s="8"/>
      <c r="M15" s="8">
        <v>0</v>
      </c>
      <c r="N15" s="8"/>
      <c r="O15" s="8">
        <v>0</v>
      </c>
      <c r="P15" s="8"/>
      <c r="Q15" s="8">
        <v>50000000</v>
      </c>
      <c r="S15" s="6">
        <v>0</v>
      </c>
    </row>
    <row r="16" spans="1:19" ht="21" thickBot="1" x14ac:dyDescent="0.55000000000000004">
      <c r="A16" s="11"/>
      <c r="C16" s="4"/>
      <c r="I16" s="8"/>
      <c r="J16" s="8"/>
      <c r="K16" s="9">
        <f>SUM(K8:K15)</f>
        <v>5211462804</v>
      </c>
      <c r="L16" s="8"/>
      <c r="M16" s="9">
        <f>SUM(M8:M15)</f>
        <v>246972650152</v>
      </c>
      <c r="N16" s="8"/>
      <c r="O16" s="9">
        <f>SUM(O8:O15)</f>
        <v>234783088894</v>
      </c>
      <c r="P16" s="8"/>
      <c r="Q16" s="9">
        <f>SUM(Q8:Q15)</f>
        <v>17401024062</v>
      </c>
      <c r="S16" s="12">
        <f>SUM(S8:S15)</f>
        <v>1.0699999999999999E-2</v>
      </c>
    </row>
    <row r="17" spans="1:17" ht="23.25" thickTop="1" x14ac:dyDescent="0.55000000000000004">
      <c r="A17" s="10"/>
      <c r="I17" s="8"/>
      <c r="J17" s="8"/>
      <c r="K17" s="8"/>
      <c r="L17" s="8"/>
      <c r="M17" s="8"/>
      <c r="N17" s="8"/>
      <c r="O17" s="8"/>
      <c r="P17" s="8"/>
      <c r="Q17" s="8"/>
    </row>
    <row r="18" spans="1:17" ht="22.5" x14ac:dyDescent="0.55000000000000004">
      <c r="A18" s="10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8"/>
  <sheetViews>
    <sheetView rightToLeft="1" view="pageBreakPreview" zoomScale="115" zoomScaleNormal="100" zoomScaleSheetLayoutView="115" workbookViewId="0">
      <selection activeCell="G16" sqref="G16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95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22" t="s">
        <v>96</v>
      </c>
      <c r="B6" s="22" t="s">
        <v>96</v>
      </c>
      <c r="C6" s="22" t="s">
        <v>96</v>
      </c>
      <c r="D6" s="22" t="s">
        <v>96</v>
      </c>
      <c r="E6" s="22" t="s">
        <v>96</v>
      </c>
      <c r="G6" s="22" t="s">
        <v>97</v>
      </c>
      <c r="H6" s="22" t="s">
        <v>97</v>
      </c>
      <c r="I6" s="22" t="s">
        <v>97</v>
      </c>
      <c r="J6" s="22" t="s">
        <v>97</v>
      </c>
      <c r="K6" s="22" t="s">
        <v>97</v>
      </c>
      <c r="M6" s="22" t="s">
        <v>98</v>
      </c>
      <c r="N6" s="22" t="s">
        <v>98</v>
      </c>
      <c r="O6" s="22" t="s">
        <v>98</v>
      </c>
      <c r="P6" s="22" t="s">
        <v>98</v>
      </c>
      <c r="Q6" s="22" t="s">
        <v>98</v>
      </c>
    </row>
    <row r="7" spans="1:17" ht="30" x14ac:dyDescent="0.45">
      <c r="A7" s="22" t="s">
        <v>99</v>
      </c>
      <c r="C7" s="22" t="s">
        <v>100</v>
      </c>
      <c r="E7" s="22" t="s">
        <v>63</v>
      </c>
      <c r="G7" s="22" t="s">
        <v>101</v>
      </c>
      <c r="I7" s="22" t="s">
        <v>102</v>
      </c>
      <c r="K7" s="22" t="s">
        <v>103</v>
      </c>
      <c r="M7" s="22" t="s">
        <v>101</v>
      </c>
      <c r="O7" s="22" t="s">
        <v>102</v>
      </c>
      <c r="Q7" s="22" t="s">
        <v>103</v>
      </c>
    </row>
    <row r="8" spans="1:17" ht="20.25" x14ac:dyDescent="0.5">
      <c r="A8" s="11" t="s">
        <v>104</v>
      </c>
      <c r="C8" s="8" t="s">
        <v>105</v>
      </c>
      <c r="E8" s="8">
        <v>18</v>
      </c>
      <c r="F8" s="8"/>
      <c r="G8" s="8">
        <v>0</v>
      </c>
      <c r="H8" s="8"/>
      <c r="I8" s="8" t="s">
        <v>105</v>
      </c>
      <c r="J8" s="8"/>
      <c r="K8" s="8">
        <v>0</v>
      </c>
      <c r="L8" s="8"/>
      <c r="M8" s="8">
        <v>136117346</v>
      </c>
      <c r="N8" s="8"/>
      <c r="O8" s="8">
        <v>0</v>
      </c>
      <c r="P8" s="8"/>
      <c r="Q8" s="8">
        <f>M8+O8</f>
        <v>136117346</v>
      </c>
    </row>
    <row r="9" spans="1:17" ht="20.25" x14ac:dyDescent="0.5">
      <c r="A9" s="11" t="s">
        <v>73</v>
      </c>
      <c r="C9" s="8">
        <v>30</v>
      </c>
      <c r="E9" s="8">
        <v>0</v>
      </c>
      <c r="F9" s="8"/>
      <c r="G9" s="8">
        <v>223029</v>
      </c>
      <c r="H9" s="8"/>
      <c r="I9" s="8">
        <v>0</v>
      </c>
      <c r="J9" s="8"/>
      <c r="K9" s="8">
        <f>G9+I9</f>
        <v>223029</v>
      </c>
      <c r="L9" s="8"/>
      <c r="M9" s="8">
        <v>382176</v>
      </c>
      <c r="N9" s="8"/>
      <c r="O9" s="8">
        <v>0</v>
      </c>
      <c r="P9" s="8"/>
      <c r="Q9" s="8">
        <f t="shared" ref="Q9:Q13" si="0">M9+O9</f>
        <v>382176</v>
      </c>
    </row>
    <row r="10" spans="1:17" ht="20.25" x14ac:dyDescent="0.5">
      <c r="A10" s="11" t="s">
        <v>77</v>
      </c>
      <c r="C10" s="8">
        <v>30</v>
      </c>
      <c r="E10" s="8">
        <v>10</v>
      </c>
      <c r="F10" s="8"/>
      <c r="G10" s="8">
        <v>-37604874</v>
      </c>
      <c r="H10" s="8"/>
      <c r="I10" s="8">
        <v>0</v>
      </c>
      <c r="J10" s="8"/>
      <c r="K10" s="8">
        <f>G10+I10</f>
        <v>-37604874</v>
      </c>
      <c r="L10" s="8"/>
      <c r="M10" s="8">
        <v>3546406</v>
      </c>
      <c r="N10" s="8"/>
      <c r="O10" s="8">
        <v>0</v>
      </c>
      <c r="P10" s="8"/>
      <c r="Q10" s="8">
        <f t="shared" si="0"/>
        <v>3546406</v>
      </c>
    </row>
    <row r="11" spans="1:17" ht="20.25" x14ac:dyDescent="0.5">
      <c r="A11" s="11" t="s">
        <v>80</v>
      </c>
      <c r="C11" s="8">
        <v>28</v>
      </c>
      <c r="E11" s="8">
        <v>10</v>
      </c>
      <c r="F11" s="8"/>
      <c r="G11" s="8">
        <v>2337345</v>
      </c>
      <c r="H11" s="8"/>
      <c r="I11" s="8">
        <v>-2114</v>
      </c>
      <c r="J11" s="8"/>
      <c r="K11" s="8">
        <f>G11+I11</f>
        <v>2335231</v>
      </c>
      <c r="L11" s="8"/>
      <c r="M11" s="8">
        <v>5641356</v>
      </c>
      <c r="N11" s="8"/>
      <c r="O11" s="8">
        <v>-1060</v>
      </c>
      <c r="P11" s="8"/>
      <c r="Q11" s="8">
        <f t="shared" si="0"/>
        <v>5640296</v>
      </c>
    </row>
    <row r="12" spans="1:17" ht="20.25" x14ac:dyDescent="0.5">
      <c r="A12" s="11" t="s">
        <v>83</v>
      </c>
      <c r="C12" s="8">
        <v>23</v>
      </c>
      <c r="E12" s="8">
        <v>10</v>
      </c>
      <c r="F12" s="8"/>
      <c r="G12" s="8">
        <v>22316</v>
      </c>
      <c r="H12" s="8"/>
      <c r="I12" s="8">
        <v>0</v>
      </c>
      <c r="J12" s="8"/>
      <c r="K12" s="8">
        <f>G12+I12</f>
        <v>22316</v>
      </c>
      <c r="L12" s="8"/>
      <c r="M12" s="8">
        <v>47649</v>
      </c>
      <c r="N12" s="8"/>
      <c r="O12" s="8">
        <v>-55</v>
      </c>
      <c r="P12" s="8"/>
      <c r="Q12" s="8">
        <f t="shared" si="0"/>
        <v>47594</v>
      </c>
    </row>
    <row r="13" spans="1:17" ht="20.25" x14ac:dyDescent="0.5">
      <c r="A13" s="11" t="s">
        <v>86</v>
      </c>
      <c r="C13" s="8">
        <v>26</v>
      </c>
      <c r="E13" s="8">
        <v>10</v>
      </c>
      <c r="F13" s="8"/>
      <c r="G13" s="8">
        <v>-770333</v>
      </c>
      <c r="H13" s="8"/>
      <c r="I13" s="8">
        <v>-5500</v>
      </c>
      <c r="J13" s="8"/>
      <c r="K13" s="8">
        <f>G13+I13</f>
        <v>-775833</v>
      </c>
      <c r="L13" s="8"/>
      <c r="M13" s="8">
        <v>-5276796</v>
      </c>
      <c r="N13" s="8"/>
      <c r="O13" s="8">
        <v>-787</v>
      </c>
      <c r="P13" s="8"/>
      <c r="Q13" s="8">
        <f t="shared" si="0"/>
        <v>-5277583</v>
      </c>
    </row>
    <row r="14" spans="1:17" ht="19.5" thickBot="1" x14ac:dyDescent="0.5">
      <c r="C14" s="8"/>
      <c r="E14" s="8"/>
      <c r="F14" s="8"/>
      <c r="G14" s="9">
        <f>SUM(G8:G13)</f>
        <v>-35792517</v>
      </c>
      <c r="H14" s="8"/>
      <c r="I14" s="9">
        <f>SUM(I9:I13)</f>
        <v>-7614</v>
      </c>
      <c r="J14" s="8"/>
      <c r="K14" s="9">
        <f>SUM(K8:K13)</f>
        <v>-35800131</v>
      </c>
      <c r="L14" s="8"/>
      <c r="M14" s="9">
        <f>SUM(M8:M13)</f>
        <v>140458137</v>
      </c>
      <c r="N14" s="8"/>
      <c r="O14" s="9">
        <f>SUM(O8:O13)</f>
        <v>-1902</v>
      </c>
      <c r="P14" s="8"/>
      <c r="Q14" s="9">
        <f>SUM(Q8:Q13)</f>
        <v>140456235</v>
      </c>
    </row>
    <row r="15" spans="1:17" ht="19.5" thickTop="1" x14ac:dyDescent="0.45"/>
    <row r="16" spans="1:17" x14ac:dyDescent="0.45">
      <c r="M16" s="3"/>
      <c r="O16" s="14"/>
    </row>
    <row r="17" spans="13:13" x14ac:dyDescent="0.45">
      <c r="M17" s="3"/>
    </row>
    <row r="18" spans="13:13" x14ac:dyDescent="0.45">
      <c r="M18" s="3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view="pageBreakPreview" zoomScale="85" zoomScaleNormal="85" zoomScaleSheetLayoutView="85" workbookViewId="0">
      <selection activeCell="E10" sqref="E10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95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9" t="s">
        <v>3</v>
      </c>
      <c r="C6" s="22" t="s">
        <v>106</v>
      </c>
      <c r="D6" s="22" t="s">
        <v>106</v>
      </c>
      <c r="E6" s="22" t="s">
        <v>106</v>
      </c>
      <c r="F6" s="22" t="s">
        <v>106</v>
      </c>
      <c r="G6" s="22" t="s">
        <v>106</v>
      </c>
      <c r="I6" s="22" t="s">
        <v>97</v>
      </c>
      <c r="J6" s="22" t="s">
        <v>97</v>
      </c>
      <c r="K6" s="22" t="s">
        <v>97</v>
      </c>
      <c r="L6" s="22" t="s">
        <v>97</v>
      </c>
      <c r="M6" s="22" t="s">
        <v>97</v>
      </c>
      <c r="O6" s="22" t="s">
        <v>98</v>
      </c>
      <c r="P6" s="22" t="s">
        <v>98</v>
      </c>
      <c r="Q6" s="22" t="s">
        <v>98</v>
      </c>
      <c r="R6" s="22" t="s">
        <v>98</v>
      </c>
      <c r="S6" s="22" t="s">
        <v>98</v>
      </c>
    </row>
    <row r="7" spans="1:19" ht="30" x14ac:dyDescent="0.45">
      <c r="A7" s="22" t="s">
        <v>3</v>
      </c>
      <c r="C7" s="22" t="s">
        <v>107</v>
      </c>
      <c r="E7" s="22" t="s">
        <v>108</v>
      </c>
      <c r="G7" s="22" t="s">
        <v>109</v>
      </c>
      <c r="I7" s="22" t="s">
        <v>110</v>
      </c>
      <c r="K7" s="22" t="s">
        <v>102</v>
      </c>
      <c r="M7" s="22" t="s">
        <v>111</v>
      </c>
      <c r="O7" s="22" t="s">
        <v>110</v>
      </c>
      <c r="Q7" s="22" t="s">
        <v>102</v>
      </c>
      <c r="S7" s="22" t="s">
        <v>111</v>
      </c>
    </row>
    <row r="8" spans="1:19" ht="20.25" x14ac:dyDescent="0.5">
      <c r="A8" s="11" t="s">
        <v>50</v>
      </c>
      <c r="C8" s="1" t="s">
        <v>112</v>
      </c>
      <c r="E8" s="8">
        <v>3140135</v>
      </c>
      <c r="F8" s="8"/>
      <c r="G8" s="8">
        <v>5100</v>
      </c>
      <c r="H8" s="8"/>
      <c r="I8" s="8">
        <v>0</v>
      </c>
      <c r="J8" s="8"/>
      <c r="K8" s="8">
        <v>0</v>
      </c>
      <c r="L8" s="8"/>
      <c r="M8" s="8">
        <v>0</v>
      </c>
      <c r="N8" s="8"/>
      <c r="O8" s="8">
        <v>16080657700</v>
      </c>
      <c r="P8" s="8"/>
      <c r="Q8" s="8">
        <v>2022201839</v>
      </c>
      <c r="R8" s="8"/>
      <c r="S8" s="8">
        <f>O8-Q8</f>
        <v>14058455861</v>
      </c>
    </row>
    <row r="9" spans="1:19" x14ac:dyDescent="0.45">
      <c r="O9" s="3"/>
      <c r="Q9" s="14"/>
    </row>
    <row r="10" spans="1:19" x14ac:dyDescent="0.45">
      <c r="O1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38"/>
  <sheetViews>
    <sheetView rightToLeft="1" view="pageBreakPreview" zoomScale="85" zoomScaleNormal="100" zoomScaleSheetLayoutView="85" workbookViewId="0">
      <selection activeCell="I53" sqref="I53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" style="1" bestFit="1" customWidth="1"/>
    <col min="8" max="8" width="1" style="1" customWidth="1"/>
    <col min="9" max="9" width="35.285156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5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95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 x14ac:dyDescent="0.6">
      <c r="A6" s="24" t="s">
        <v>3</v>
      </c>
      <c r="B6" s="13"/>
      <c r="C6" s="23" t="s">
        <v>97</v>
      </c>
      <c r="D6" s="23" t="s">
        <v>97</v>
      </c>
      <c r="E6" s="23" t="s">
        <v>97</v>
      </c>
      <c r="F6" s="23" t="s">
        <v>97</v>
      </c>
      <c r="G6" s="23" t="s">
        <v>97</v>
      </c>
      <c r="H6" s="23" t="s">
        <v>97</v>
      </c>
      <c r="I6" s="23" t="s">
        <v>97</v>
      </c>
      <c r="J6" s="13"/>
      <c r="K6" s="23" t="s">
        <v>98</v>
      </c>
      <c r="L6" s="23" t="s">
        <v>98</v>
      </c>
      <c r="M6" s="23" t="s">
        <v>98</v>
      </c>
      <c r="N6" s="23" t="s">
        <v>98</v>
      </c>
      <c r="O6" s="23" t="s">
        <v>98</v>
      </c>
      <c r="P6" s="23" t="s">
        <v>98</v>
      </c>
      <c r="Q6" s="23" t="s">
        <v>98</v>
      </c>
    </row>
    <row r="7" spans="1:17" ht="42.75" customHeight="1" x14ac:dyDescent="0.6">
      <c r="A7" s="23" t="s">
        <v>3</v>
      </c>
      <c r="B7" s="13"/>
      <c r="C7" s="23" t="s">
        <v>7</v>
      </c>
      <c r="D7" s="13"/>
      <c r="E7" s="23" t="s">
        <v>113</v>
      </c>
      <c r="F7" s="13"/>
      <c r="G7" s="23" t="s">
        <v>114</v>
      </c>
      <c r="H7" s="13"/>
      <c r="I7" s="23" t="s">
        <v>115</v>
      </c>
      <c r="J7" s="13"/>
      <c r="K7" s="23" t="s">
        <v>7</v>
      </c>
      <c r="L7" s="13"/>
      <c r="M7" s="23" t="s">
        <v>113</v>
      </c>
      <c r="N7" s="13"/>
      <c r="O7" s="23" t="s">
        <v>114</v>
      </c>
      <c r="P7" s="13"/>
      <c r="Q7" s="17" t="s">
        <v>115</v>
      </c>
    </row>
    <row r="8" spans="1:17" ht="20.25" x14ac:dyDescent="0.5">
      <c r="A8" s="11" t="s">
        <v>42</v>
      </c>
      <c r="C8" s="8">
        <v>9233449</v>
      </c>
      <c r="D8" s="8"/>
      <c r="E8" s="8">
        <v>80128392111</v>
      </c>
      <c r="F8" s="8"/>
      <c r="G8" s="8">
        <v>85819068298</v>
      </c>
      <c r="H8" s="8"/>
      <c r="I8" s="8">
        <v>-5690676186</v>
      </c>
      <c r="J8" s="8"/>
      <c r="K8" s="8">
        <v>9233449</v>
      </c>
      <c r="L8" s="8"/>
      <c r="M8" s="8">
        <v>80128392111</v>
      </c>
      <c r="N8" s="8"/>
      <c r="O8" s="8">
        <v>80862672910</v>
      </c>
      <c r="P8" s="8"/>
      <c r="Q8" s="8">
        <v>-734280798</v>
      </c>
    </row>
    <row r="9" spans="1:17" ht="20.25" x14ac:dyDescent="0.5">
      <c r="A9" s="11" t="s">
        <v>23</v>
      </c>
      <c r="C9" s="8">
        <v>5459665</v>
      </c>
      <c r="D9" s="8"/>
      <c r="E9" s="8">
        <v>75763432705</v>
      </c>
      <c r="F9" s="8"/>
      <c r="G9" s="8">
        <v>92316331685</v>
      </c>
      <c r="H9" s="8"/>
      <c r="I9" s="8">
        <v>-16552898979</v>
      </c>
      <c r="J9" s="8"/>
      <c r="K9" s="8">
        <v>5459665</v>
      </c>
      <c r="L9" s="8"/>
      <c r="M9" s="8">
        <v>75763432705</v>
      </c>
      <c r="N9" s="8"/>
      <c r="O9" s="8">
        <v>87703228690</v>
      </c>
      <c r="P9" s="8"/>
      <c r="Q9" s="8">
        <v>-11939795984</v>
      </c>
    </row>
    <row r="10" spans="1:17" ht="20.25" x14ac:dyDescent="0.5">
      <c r="A10" s="11" t="s">
        <v>16</v>
      </c>
      <c r="C10" s="8">
        <v>16000000</v>
      </c>
      <c r="D10" s="8"/>
      <c r="E10" s="8">
        <v>50068310400</v>
      </c>
      <c r="F10" s="8"/>
      <c r="G10" s="8">
        <v>59420332800</v>
      </c>
      <c r="H10" s="8"/>
      <c r="I10" s="8">
        <v>-9352022400</v>
      </c>
      <c r="J10" s="8"/>
      <c r="K10" s="8">
        <v>16000000</v>
      </c>
      <c r="L10" s="8"/>
      <c r="M10" s="8">
        <v>50068310400</v>
      </c>
      <c r="N10" s="8"/>
      <c r="O10" s="8">
        <v>53360604000</v>
      </c>
      <c r="P10" s="8"/>
      <c r="Q10" s="8">
        <v>-3292293600</v>
      </c>
    </row>
    <row r="11" spans="1:17" ht="20.25" x14ac:dyDescent="0.5">
      <c r="A11" s="11" t="s">
        <v>47</v>
      </c>
      <c r="C11" s="8">
        <v>1877828</v>
      </c>
      <c r="D11" s="8"/>
      <c r="E11" s="8">
        <v>13010584816</v>
      </c>
      <c r="F11" s="8"/>
      <c r="G11" s="8">
        <v>13906579179</v>
      </c>
      <c r="H11" s="8"/>
      <c r="I11" s="8">
        <v>-895994362</v>
      </c>
      <c r="J11" s="8"/>
      <c r="K11" s="8">
        <v>1877828</v>
      </c>
      <c r="L11" s="8"/>
      <c r="M11" s="8">
        <v>13010584816</v>
      </c>
      <c r="N11" s="8"/>
      <c r="O11" s="8">
        <v>10565266866</v>
      </c>
      <c r="P11" s="8"/>
      <c r="Q11" s="8">
        <v>2445317950</v>
      </c>
    </row>
    <row r="12" spans="1:17" ht="20.25" x14ac:dyDescent="0.5">
      <c r="A12" s="11" t="s">
        <v>54</v>
      </c>
      <c r="C12" s="8">
        <v>3485179</v>
      </c>
      <c r="D12" s="8"/>
      <c r="E12" s="8">
        <v>12260660892</v>
      </c>
      <c r="F12" s="8"/>
      <c r="G12" s="8">
        <v>12862999597</v>
      </c>
      <c r="H12" s="8"/>
      <c r="I12" s="8">
        <v>-602338704</v>
      </c>
      <c r="J12" s="8"/>
      <c r="K12" s="8">
        <v>3485179</v>
      </c>
      <c r="L12" s="8"/>
      <c r="M12" s="8">
        <v>12260660892</v>
      </c>
      <c r="N12" s="8"/>
      <c r="O12" s="8">
        <v>9435005730</v>
      </c>
      <c r="P12" s="8"/>
      <c r="Q12" s="8">
        <v>2825655162</v>
      </c>
    </row>
    <row r="13" spans="1:17" ht="20.25" x14ac:dyDescent="0.5">
      <c r="A13" s="11" t="s">
        <v>60</v>
      </c>
      <c r="C13" s="8">
        <v>1360449</v>
      </c>
      <c r="D13" s="8"/>
      <c r="E13" s="8">
        <v>13090789899</v>
      </c>
      <c r="F13" s="8"/>
      <c r="G13" s="8">
        <v>12470829350</v>
      </c>
      <c r="H13" s="8"/>
      <c r="I13" s="8">
        <v>619960549</v>
      </c>
      <c r="J13" s="8"/>
      <c r="K13" s="8">
        <v>1360449</v>
      </c>
      <c r="L13" s="8"/>
      <c r="M13" s="8">
        <v>13090789899</v>
      </c>
      <c r="N13" s="8"/>
      <c r="O13" s="8">
        <v>12470829350</v>
      </c>
      <c r="P13" s="8"/>
      <c r="Q13" s="8">
        <v>619960549</v>
      </c>
    </row>
    <row r="14" spans="1:17" ht="20.25" x14ac:dyDescent="0.5">
      <c r="A14" s="11" t="s">
        <v>48</v>
      </c>
      <c r="C14" s="8">
        <v>360831</v>
      </c>
      <c r="D14" s="8"/>
      <c r="E14" s="8">
        <v>3429019571</v>
      </c>
      <c r="F14" s="8"/>
      <c r="G14" s="8">
        <v>5394744725</v>
      </c>
      <c r="H14" s="8"/>
      <c r="I14" s="8">
        <v>-1965725153</v>
      </c>
      <c r="J14" s="8"/>
      <c r="K14" s="8">
        <v>360831</v>
      </c>
      <c r="L14" s="8"/>
      <c r="M14" s="8">
        <v>3429019571</v>
      </c>
      <c r="N14" s="8"/>
      <c r="O14" s="8">
        <v>3369119317</v>
      </c>
      <c r="P14" s="8"/>
      <c r="Q14" s="8">
        <v>59900254</v>
      </c>
    </row>
    <row r="15" spans="1:17" ht="20.25" x14ac:dyDescent="0.5">
      <c r="A15" s="11" t="s">
        <v>56</v>
      </c>
      <c r="C15" s="8">
        <v>2000000</v>
      </c>
      <c r="D15" s="8"/>
      <c r="E15" s="8">
        <v>37205303400</v>
      </c>
      <c r="F15" s="8"/>
      <c r="G15" s="8">
        <v>37283823000</v>
      </c>
      <c r="H15" s="8"/>
      <c r="I15" s="8">
        <v>-78519600</v>
      </c>
      <c r="J15" s="8"/>
      <c r="K15" s="8">
        <v>2000000</v>
      </c>
      <c r="L15" s="8"/>
      <c r="M15" s="8">
        <v>37205303400</v>
      </c>
      <c r="N15" s="8"/>
      <c r="O15" s="8">
        <v>37283823000</v>
      </c>
      <c r="P15" s="8"/>
      <c r="Q15" s="8">
        <v>-78519600</v>
      </c>
    </row>
    <row r="16" spans="1:17" ht="20.25" x14ac:dyDescent="0.5">
      <c r="A16" s="11" t="s">
        <v>15</v>
      </c>
      <c r="C16" s="8">
        <v>32309485</v>
      </c>
      <c r="D16" s="8"/>
      <c r="E16" s="8">
        <v>74608356799</v>
      </c>
      <c r="F16" s="8"/>
      <c r="G16" s="8">
        <v>88717682225</v>
      </c>
      <c r="H16" s="8"/>
      <c r="I16" s="8">
        <v>-14109325425</v>
      </c>
      <c r="J16" s="8"/>
      <c r="K16" s="8">
        <v>32309485</v>
      </c>
      <c r="L16" s="8"/>
      <c r="M16" s="8">
        <v>74608356799</v>
      </c>
      <c r="N16" s="8"/>
      <c r="O16" s="8">
        <v>78394482742</v>
      </c>
      <c r="P16" s="8"/>
      <c r="Q16" s="8">
        <v>-3786125942</v>
      </c>
    </row>
    <row r="17" spans="1:17" ht="20.25" x14ac:dyDescent="0.5">
      <c r="A17" s="11" t="s">
        <v>37</v>
      </c>
      <c r="C17" s="8">
        <v>2800000</v>
      </c>
      <c r="D17" s="8"/>
      <c r="E17" s="8">
        <v>17395875000</v>
      </c>
      <c r="F17" s="8"/>
      <c r="G17" s="8">
        <v>19539046800</v>
      </c>
      <c r="H17" s="8"/>
      <c r="I17" s="8">
        <v>-2143171800</v>
      </c>
      <c r="J17" s="8"/>
      <c r="K17" s="8">
        <v>2800000</v>
      </c>
      <c r="L17" s="8"/>
      <c r="M17" s="8">
        <v>17395875000</v>
      </c>
      <c r="N17" s="8"/>
      <c r="O17" s="8">
        <v>15865038000</v>
      </c>
      <c r="P17" s="8"/>
      <c r="Q17" s="8">
        <v>1530837000</v>
      </c>
    </row>
    <row r="18" spans="1:17" ht="20.25" x14ac:dyDescent="0.5">
      <c r="A18" s="11" t="s">
        <v>43</v>
      </c>
      <c r="C18" s="8">
        <v>9777778</v>
      </c>
      <c r="D18" s="8"/>
      <c r="E18" s="8">
        <v>68425985555</v>
      </c>
      <c r="F18" s="8"/>
      <c r="G18" s="8">
        <v>81353053848</v>
      </c>
      <c r="H18" s="8"/>
      <c r="I18" s="8">
        <v>-12927068292</v>
      </c>
      <c r="J18" s="8"/>
      <c r="K18" s="8">
        <v>9777778</v>
      </c>
      <c r="L18" s="8"/>
      <c r="M18" s="8">
        <v>68425985555</v>
      </c>
      <c r="N18" s="8"/>
      <c r="O18" s="8">
        <v>67940005544</v>
      </c>
      <c r="P18" s="8"/>
      <c r="Q18" s="8">
        <v>485980011</v>
      </c>
    </row>
    <row r="19" spans="1:17" ht="20.25" x14ac:dyDescent="0.5">
      <c r="A19" s="11" t="s">
        <v>61</v>
      </c>
      <c r="C19" s="8">
        <v>1742589</v>
      </c>
      <c r="D19" s="8"/>
      <c r="E19" s="8">
        <v>3568374426</v>
      </c>
      <c r="F19" s="8"/>
      <c r="G19" s="8">
        <v>8510804676</v>
      </c>
      <c r="H19" s="8"/>
      <c r="I19" s="8">
        <v>-4942430249</v>
      </c>
      <c r="J19" s="8"/>
      <c r="K19" s="8">
        <v>1742589</v>
      </c>
      <c r="L19" s="8"/>
      <c r="M19" s="8">
        <v>3568374426</v>
      </c>
      <c r="N19" s="8"/>
      <c r="O19" s="8">
        <v>8510804676</v>
      </c>
      <c r="P19" s="8"/>
      <c r="Q19" s="8">
        <v>-4942430249</v>
      </c>
    </row>
    <row r="20" spans="1:17" ht="20.25" x14ac:dyDescent="0.5">
      <c r="A20" s="11" t="s">
        <v>18</v>
      </c>
      <c r="C20" s="8">
        <v>108053</v>
      </c>
      <c r="D20" s="8"/>
      <c r="E20" s="8">
        <v>53705042</v>
      </c>
      <c r="F20" s="8"/>
      <c r="G20" s="8">
        <v>53705042</v>
      </c>
      <c r="H20" s="8"/>
      <c r="I20" s="8">
        <v>0</v>
      </c>
      <c r="J20" s="8"/>
      <c r="K20" s="8">
        <v>108053</v>
      </c>
      <c r="L20" s="8"/>
      <c r="M20" s="8">
        <v>53705042</v>
      </c>
      <c r="N20" s="8"/>
      <c r="O20" s="8">
        <v>53705042</v>
      </c>
      <c r="P20" s="8"/>
      <c r="Q20" s="8">
        <v>0</v>
      </c>
    </row>
    <row r="21" spans="1:17" ht="20.25" x14ac:dyDescent="0.5">
      <c r="A21" s="11" t="s">
        <v>29</v>
      </c>
      <c r="C21" s="8">
        <v>666870</v>
      </c>
      <c r="D21" s="8"/>
      <c r="E21" s="8">
        <v>20781981571</v>
      </c>
      <c r="F21" s="8"/>
      <c r="G21" s="8">
        <v>21577464119</v>
      </c>
      <c r="H21" s="8"/>
      <c r="I21" s="8">
        <v>-795482547</v>
      </c>
      <c r="J21" s="8"/>
      <c r="K21" s="8">
        <v>666870</v>
      </c>
      <c r="L21" s="8"/>
      <c r="M21" s="8">
        <v>20781981571</v>
      </c>
      <c r="N21" s="8"/>
      <c r="O21" s="8">
        <v>18890690406</v>
      </c>
      <c r="P21" s="8"/>
      <c r="Q21" s="8">
        <v>1891291165</v>
      </c>
    </row>
    <row r="22" spans="1:17" ht="20.25" x14ac:dyDescent="0.5">
      <c r="A22" s="11" t="s">
        <v>53</v>
      </c>
      <c r="C22" s="8">
        <v>448394</v>
      </c>
      <c r="D22" s="8"/>
      <c r="E22" s="8">
        <v>10452276006</v>
      </c>
      <c r="F22" s="8"/>
      <c r="G22" s="8">
        <v>14116415202</v>
      </c>
      <c r="H22" s="8"/>
      <c r="I22" s="8">
        <v>-3664139195</v>
      </c>
      <c r="J22" s="8"/>
      <c r="K22" s="8">
        <v>448394</v>
      </c>
      <c r="L22" s="8"/>
      <c r="M22" s="8">
        <v>10452276006</v>
      </c>
      <c r="N22" s="8"/>
      <c r="O22" s="8">
        <v>9263846079</v>
      </c>
      <c r="P22" s="8"/>
      <c r="Q22" s="8">
        <v>1188429927</v>
      </c>
    </row>
    <row r="23" spans="1:17" ht="20.25" x14ac:dyDescent="0.5">
      <c r="A23" s="11" t="s">
        <v>52</v>
      </c>
      <c r="C23" s="8">
        <v>1464946</v>
      </c>
      <c r="D23" s="8"/>
      <c r="E23" s="8">
        <v>27377115940</v>
      </c>
      <c r="F23" s="8"/>
      <c r="G23" s="8">
        <v>29444961931</v>
      </c>
      <c r="H23" s="8"/>
      <c r="I23" s="8">
        <v>-2067845990</v>
      </c>
      <c r="J23" s="8"/>
      <c r="K23" s="8">
        <v>1464946</v>
      </c>
      <c r="L23" s="8"/>
      <c r="M23" s="8">
        <v>27377115940</v>
      </c>
      <c r="N23" s="8"/>
      <c r="O23" s="8">
        <v>26095633917</v>
      </c>
      <c r="P23" s="8"/>
      <c r="Q23" s="8">
        <v>1281482023</v>
      </c>
    </row>
    <row r="24" spans="1:17" ht="20.25" x14ac:dyDescent="0.5">
      <c r="A24" s="11" t="s">
        <v>30</v>
      </c>
      <c r="C24" s="8">
        <v>797896</v>
      </c>
      <c r="D24" s="8"/>
      <c r="E24" s="8">
        <v>35572711068</v>
      </c>
      <c r="F24" s="8"/>
      <c r="G24" s="8">
        <v>38745305143</v>
      </c>
      <c r="H24" s="8"/>
      <c r="I24" s="8">
        <v>-3172594074</v>
      </c>
      <c r="J24" s="8"/>
      <c r="K24" s="8">
        <v>797896</v>
      </c>
      <c r="L24" s="8"/>
      <c r="M24" s="8">
        <v>35572711068</v>
      </c>
      <c r="N24" s="8"/>
      <c r="O24" s="8">
        <v>31487996196</v>
      </c>
      <c r="P24" s="8"/>
      <c r="Q24" s="8">
        <v>4084714872</v>
      </c>
    </row>
    <row r="25" spans="1:17" ht="20.25" x14ac:dyDescent="0.5">
      <c r="A25" s="11" t="s">
        <v>25</v>
      </c>
      <c r="C25" s="8">
        <v>3028582</v>
      </c>
      <c r="D25" s="8"/>
      <c r="E25" s="8">
        <v>31791534055</v>
      </c>
      <c r="F25" s="8"/>
      <c r="G25" s="8">
        <v>38113714123</v>
      </c>
      <c r="H25" s="8"/>
      <c r="I25" s="8">
        <v>-6322180067</v>
      </c>
      <c r="J25" s="8"/>
      <c r="K25" s="8">
        <v>3028582</v>
      </c>
      <c r="L25" s="8"/>
      <c r="M25" s="8">
        <v>31791534055</v>
      </c>
      <c r="N25" s="8"/>
      <c r="O25" s="8">
        <v>34727673460</v>
      </c>
      <c r="P25" s="8"/>
      <c r="Q25" s="8">
        <v>-2936139404</v>
      </c>
    </row>
    <row r="26" spans="1:17" ht="20.25" x14ac:dyDescent="0.5">
      <c r="A26" s="11" t="s">
        <v>62</v>
      </c>
      <c r="C26" s="8">
        <v>875355</v>
      </c>
      <c r="D26" s="8"/>
      <c r="E26" s="8">
        <v>17237604893</v>
      </c>
      <c r="F26" s="8"/>
      <c r="G26" s="8">
        <v>19397572173</v>
      </c>
      <c r="H26" s="8"/>
      <c r="I26" s="8">
        <v>-2159967279</v>
      </c>
      <c r="J26" s="8"/>
      <c r="K26" s="8">
        <v>875355</v>
      </c>
      <c r="L26" s="8"/>
      <c r="M26" s="8">
        <v>17237604893</v>
      </c>
      <c r="N26" s="8"/>
      <c r="O26" s="8">
        <v>19397572173</v>
      </c>
      <c r="P26" s="8"/>
      <c r="Q26" s="8">
        <v>-2159967279</v>
      </c>
    </row>
    <row r="27" spans="1:17" ht="20.25" x14ac:dyDescent="0.5">
      <c r="A27" s="11" t="s">
        <v>40</v>
      </c>
      <c r="C27" s="8">
        <v>2241110</v>
      </c>
      <c r="D27" s="8"/>
      <c r="E27" s="8">
        <v>50570501477</v>
      </c>
      <c r="F27" s="8"/>
      <c r="G27" s="8">
        <v>53673810494</v>
      </c>
      <c r="H27" s="8"/>
      <c r="I27" s="8">
        <v>-3103309016</v>
      </c>
      <c r="J27" s="8"/>
      <c r="K27" s="8">
        <v>2241110</v>
      </c>
      <c r="L27" s="8"/>
      <c r="M27" s="8">
        <v>50570501477</v>
      </c>
      <c r="N27" s="8"/>
      <c r="O27" s="8">
        <v>46866556094</v>
      </c>
      <c r="P27" s="8"/>
      <c r="Q27" s="8">
        <v>3703945383</v>
      </c>
    </row>
    <row r="28" spans="1:17" ht="20.25" x14ac:dyDescent="0.5">
      <c r="A28" s="11" t="s">
        <v>50</v>
      </c>
      <c r="C28" s="8">
        <v>3140135</v>
      </c>
      <c r="D28" s="8"/>
      <c r="E28" s="8">
        <v>88087352772</v>
      </c>
      <c r="F28" s="8"/>
      <c r="G28" s="8">
        <v>103257605588</v>
      </c>
      <c r="H28" s="8"/>
      <c r="I28" s="8">
        <v>-15170252815</v>
      </c>
      <c r="J28" s="8"/>
      <c r="K28" s="8">
        <v>3140135</v>
      </c>
      <c r="L28" s="8"/>
      <c r="M28" s="8">
        <v>88087352772</v>
      </c>
      <c r="N28" s="8"/>
      <c r="O28" s="8">
        <v>117803568165</v>
      </c>
      <c r="P28" s="8"/>
      <c r="Q28" s="8">
        <v>-29716215392</v>
      </c>
    </row>
    <row r="29" spans="1:17" ht="20.25" x14ac:dyDescent="0.5">
      <c r="A29" s="11" t="s">
        <v>59</v>
      </c>
      <c r="C29" s="8">
        <v>305774</v>
      </c>
      <c r="D29" s="8"/>
      <c r="E29" s="8">
        <v>19194735812</v>
      </c>
      <c r="F29" s="8"/>
      <c r="G29" s="8">
        <v>18946593862</v>
      </c>
      <c r="H29" s="8"/>
      <c r="I29" s="8">
        <v>248141950</v>
      </c>
      <c r="J29" s="8"/>
      <c r="K29" s="8">
        <v>305774</v>
      </c>
      <c r="L29" s="8"/>
      <c r="M29" s="8">
        <v>19194735812</v>
      </c>
      <c r="N29" s="8"/>
      <c r="O29" s="8">
        <v>18946593862</v>
      </c>
      <c r="P29" s="8"/>
      <c r="Q29" s="8">
        <v>248141950</v>
      </c>
    </row>
    <row r="30" spans="1:17" ht="20.25" x14ac:dyDescent="0.5">
      <c r="A30" s="11" t="s">
        <v>35</v>
      </c>
      <c r="C30" s="8">
        <v>6286275</v>
      </c>
      <c r="D30" s="8"/>
      <c r="E30" s="8">
        <v>73549219482</v>
      </c>
      <c r="F30" s="8"/>
      <c r="G30" s="8">
        <v>77735963497</v>
      </c>
      <c r="H30" s="8"/>
      <c r="I30" s="8">
        <v>-4186744014</v>
      </c>
      <c r="J30" s="8"/>
      <c r="K30" s="8">
        <v>6286275</v>
      </c>
      <c r="L30" s="8"/>
      <c r="M30" s="8">
        <v>73549219482</v>
      </c>
      <c r="N30" s="8"/>
      <c r="O30" s="8">
        <v>66667796859</v>
      </c>
      <c r="P30" s="8"/>
      <c r="Q30" s="8">
        <v>6881422623</v>
      </c>
    </row>
    <row r="31" spans="1:17" ht="20.25" x14ac:dyDescent="0.5">
      <c r="A31" s="11" t="s">
        <v>46</v>
      </c>
      <c r="C31" s="8">
        <v>29081911</v>
      </c>
      <c r="D31" s="8"/>
      <c r="E31" s="8">
        <v>185594968701</v>
      </c>
      <c r="F31" s="8"/>
      <c r="G31" s="8">
        <v>185016791229</v>
      </c>
      <c r="H31" s="8"/>
      <c r="I31" s="8">
        <v>578177472</v>
      </c>
      <c r="J31" s="8"/>
      <c r="K31" s="8">
        <v>29081911</v>
      </c>
      <c r="L31" s="8"/>
      <c r="M31" s="8">
        <v>185594968701</v>
      </c>
      <c r="N31" s="8"/>
      <c r="O31" s="8">
        <v>159866071171</v>
      </c>
      <c r="P31" s="8"/>
      <c r="Q31" s="8">
        <v>25728897530</v>
      </c>
    </row>
    <row r="32" spans="1:17" ht="20.25" x14ac:dyDescent="0.5">
      <c r="A32" s="11" t="s">
        <v>34</v>
      </c>
      <c r="C32" s="8">
        <v>4000000</v>
      </c>
      <c r="D32" s="8"/>
      <c r="E32" s="8">
        <v>47873448000</v>
      </c>
      <c r="F32" s="8"/>
      <c r="G32" s="8">
        <v>53917272000</v>
      </c>
      <c r="H32" s="8"/>
      <c r="I32" s="8">
        <v>-6043824000</v>
      </c>
      <c r="J32" s="8"/>
      <c r="K32" s="8">
        <v>4000000</v>
      </c>
      <c r="L32" s="8"/>
      <c r="M32" s="8">
        <v>47873448000</v>
      </c>
      <c r="N32" s="8"/>
      <c r="O32" s="8">
        <v>48390354000</v>
      </c>
      <c r="P32" s="8"/>
      <c r="Q32" s="8">
        <v>-516906000</v>
      </c>
    </row>
    <row r="33" spans="1:17" ht="20.25" x14ac:dyDescent="0.5">
      <c r="A33" s="11" t="s">
        <v>20</v>
      </c>
      <c r="C33" s="8">
        <v>3514808</v>
      </c>
      <c r="D33" s="8"/>
      <c r="E33" s="8">
        <v>47761543179</v>
      </c>
      <c r="F33" s="8"/>
      <c r="G33" s="8">
        <v>47779012653</v>
      </c>
      <c r="H33" s="8"/>
      <c r="I33" s="8">
        <v>-17469473</v>
      </c>
      <c r="J33" s="8"/>
      <c r="K33" s="8">
        <v>3514808</v>
      </c>
      <c r="L33" s="8"/>
      <c r="M33" s="8">
        <v>47761543179</v>
      </c>
      <c r="N33" s="8"/>
      <c r="O33" s="8">
        <v>49537077038</v>
      </c>
      <c r="P33" s="8"/>
      <c r="Q33" s="8">
        <v>-1775533858</v>
      </c>
    </row>
    <row r="34" spans="1:17" ht="20.25" x14ac:dyDescent="0.5">
      <c r="A34" s="11" t="s">
        <v>26</v>
      </c>
      <c r="C34" s="8">
        <v>257241</v>
      </c>
      <c r="D34" s="8"/>
      <c r="E34" s="8">
        <v>25016150002</v>
      </c>
      <c r="F34" s="8"/>
      <c r="G34" s="8">
        <v>28475911931</v>
      </c>
      <c r="H34" s="8"/>
      <c r="I34" s="8">
        <v>-3459761928</v>
      </c>
      <c r="J34" s="8"/>
      <c r="K34" s="8">
        <v>257241</v>
      </c>
      <c r="L34" s="8"/>
      <c r="M34" s="8">
        <v>25016150002</v>
      </c>
      <c r="N34" s="8"/>
      <c r="O34" s="8">
        <v>26930382569</v>
      </c>
      <c r="P34" s="8"/>
      <c r="Q34" s="8">
        <v>-1914232566</v>
      </c>
    </row>
    <row r="35" spans="1:17" ht="20.25" x14ac:dyDescent="0.5">
      <c r="A35" s="11" t="s">
        <v>22</v>
      </c>
      <c r="C35" s="8">
        <v>9231846</v>
      </c>
      <c r="D35" s="8"/>
      <c r="E35" s="8">
        <v>78187328718</v>
      </c>
      <c r="F35" s="8"/>
      <c r="G35" s="8">
        <v>88649013547</v>
      </c>
      <c r="H35" s="8"/>
      <c r="I35" s="8">
        <v>-10461684828</v>
      </c>
      <c r="J35" s="8"/>
      <c r="K35" s="8">
        <v>9231846</v>
      </c>
      <c r="L35" s="8"/>
      <c r="M35" s="8">
        <v>78187328718</v>
      </c>
      <c r="N35" s="8"/>
      <c r="O35" s="8">
        <v>82041633655</v>
      </c>
      <c r="P35" s="8"/>
      <c r="Q35" s="8">
        <v>-3854304936</v>
      </c>
    </row>
    <row r="36" spans="1:17" ht="20.25" x14ac:dyDescent="0.5">
      <c r="A36" s="11" t="s">
        <v>24</v>
      </c>
      <c r="C36" s="8">
        <v>5782522</v>
      </c>
      <c r="D36" s="8"/>
      <c r="E36" s="8">
        <v>22319934405</v>
      </c>
      <c r="F36" s="8"/>
      <c r="G36" s="8">
        <v>23992636159</v>
      </c>
      <c r="H36" s="8"/>
      <c r="I36" s="8">
        <v>-1672701753</v>
      </c>
      <c r="J36" s="8"/>
      <c r="K36" s="8">
        <v>5782522</v>
      </c>
      <c r="L36" s="8"/>
      <c r="M36" s="8">
        <v>22319934405</v>
      </c>
      <c r="N36" s="8"/>
      <c r="O36" s="8">
        <v>19871236991</v>
      </c>
      <c r="P36" s="8"/>
      <c r="Q36" s="8">
        <v>2448697414</v>
      </c>
    </row>
    <row r="37" spans="1:17" ht="20.25" x14ac:dyDescent="0.5">
      <c r="A37" s="11" t="s">
        <v>49</v>
      </c>
      <c r="C37" s="8">
        <v>45631190</v>
      </c>
      <c r="D37" s="8"/>
      <c r="E37" s="8">
        <v>91127605998</v>
      </c>
      <c r="F37" s="8"/>
      <c r="G37" s="8">
        <v>113444570733</v>
      </c>
      <c r="H37" s="8"/>
      <c r="I37" s="8">
        <v>-22316964734</v>
      </c>
      <c r="J37" s="8"/>
      <c r="K37" s="8">
        <v>45631190</v>
      </c>
      <c r="L37" s="8"/>
      <c r="M37" s="8">
        <v>91127605998</v>
      </c>
      <c r="N37" s="8"/>
      <c r="O37" s="8">
        <v>78971210574</v>
      </c>
      <c r="P37" s="8"/>
      <c r="Q37" s="8">
        <v>12156395424</v>
      </c>
    </row>
    <row r="38" spans="1:17" ht="20.25" x14ac:dyDescent="0.5">
      <c r="A38" s="11" t="s">
        <v>58</v>
      </c>
      <c r="C38" s="8">
        <v>757584</v>
      </c>
      <c r="D38" s="8"/>
      <c r="E38" s="8">
        <v>24670782051</v>
      </c>
      <c r="F38" s="8"/>
      <c r="G38" s="8">
        <v>24506633566</v>
      </c>
      <c r="H38" s="8"/>
      <c r="I38" s="8">
        <v>164148485</v>
      </c>
      <c r="J38" s="8"/>
      <c r="K38" s="8">
        <v>757584</v>
      </c>
      <c r="L38" s="8"/>
      <c r="M38" s="8">
        <v>24670782051</v>
      </c>
      <c r="N38" s="8"/>
      <c r="O38" s="8">
        <v>24506633566</v>
      </c>
      <c r="P38" s="8"/>
      <c r="Q38" s="8">
        <v>164148485</v>
      </c>
    </row>
    <row r="39" spans="1:17" ht="20.25" x14ac:dyDescent="0.5">
      <c r="A39" s="11" t="s">
        <v>21</v>
      </c>
      <c r="C39" s="8">
        <v>499787</v>
      </c>
      <c r="D39" s="8"/>
      <c r="E39" s="8">
        <v>19052788802</v>
      </c>
      <c r="F39" s="8"/>
      <c r="G39" s="8">
        <v>20960551749</v>
      </c>
      <c r="H39" s="8"/>
      <c r="I39" s="8">
        <v>-1907762946</v>
      </c>
      <c r="J39" s="8"/>
      <c r="K39" s="8">
        <v>499787</v>
      </c>
      <c r="L39" s="8"/>
      <c r="M39" s="8">
        <v>19052788802</v>
      </c>
      <c r="N39" s="8"/>
      <c r="O39" s="8">
        <v>14695736448</v>
      </c>
      <c r="P39" s="8"/>
      <c r="Q39" s="8">
        <v>4357052354</v>
      </c>
    </row>
    <row r="40" spans="1:17" ht="20.25" x14ac:dyDescent="0.5">
      <c r="A40" s="11" t="s">
        <v>33</v>
      </c>
      <c r="C40" s="8">
        <v>1350000</v>
      </c>
      <c r="D40" s="8"/>
      <c r="E40" s="8">
        <v>29509865325</v>
      </c>
      <c r="F40" s="8"/>
      <c r="G40" s="8">
        <v>32998980825</v>
      </c>
      <c r="H40" s="8"/>
      <c r="I40" s="8">
        <v>-3489115500</v>
      </c>
      <c r="J40" s="8"/>
      <c r="K40" s="8">
        <v>1350000</v>
      </c>
      <c r="L40" s="8"/>
      <c r="M40" s="8">
        <v>29509865325</v>
      </c>
      <c r="N40" s="8"/>
      <c r="O40" s="8">
        <v>26517277770</v>
      </c>
      <c r="P40" s="8"/>
      <c r="Q40" s="8">
        <v>2992587555</v>
      </c>
    </row>
    <row r="41" spans="1:17" ht="20.25" x14ac:dyDescent="0.5">
      <c r="A41" s="11" t="s">
        <v>17</v>
      </c>
      <c r="C41" s="8">
        <v>38137</v>
      </c>
      <c r="D41" s="8"/>
      <c r="E41" s="8">
        <v>26537059</v>
      </c>
      <c r="F41" s="8"/>
      <c r="G41" s="8">
        <v>26537059</v>
      </c>
      <c r="H41" s="8"/>
      <c r="I41" s="8">
        <v>0</v>
      </c>
      <c r="J41" s="8"/>
      <c r="K41" s="8">
        <v>38137</v>
      </c>
      <c r="L41" s="8"/>
      <c r="M41" s="8">
        <v>26537059</v>
      </c>
      <c r="N41" s="8"/>
      <c r="O41" s="8">
        <v>26537059</v>
      </c>
      <c r="P41" s="8"/>
      <c r="Q41" s="8">
        <v>0</v>
      </c>
    </row>
    <row r="42" spans="1:17" ht="20.25" x14ac:dyDescent="0.5">
      <c r="A42" s="11" t="s">
        <v>38</v>
      </c>
      <c r="C42" s="8">
        <v>6700000</v>
      </c>
      <c r="D42" s="8"/>
      <c r="E42" s="8">
        <v>116285957100</v>
      </c>
      <c r="F42" s="8"/>
      <c r="G42" s="8">
        <v>125277139350</v>
      </c>
      <c r="H42" s="8"/>
      <c r="I42" s="8">
        <v>-8991182250</v>
      </c>
      <c r="J42" s="8"/>
      <c r="K42" s="8">
        <v>6700000</v>
      </c>
      <c r="L42" s="8"/>
      <c r="M42" s="8">
        <v>116285957100</v>
      </c>
      <c r="N42" s="8"/>
      <c r="O42" s="8">
        <v>117751186800</v>
      </c>
      <c r="P42" s="8"/>
      <c r="Q42" s="8">
        <v>-1465229700</v>
      </c>
    </row>
    <row r="43" spans="1:17" ht="20.25" x14ac:dyDescent="0.5">
      <c r="A43" s="11" t="s">
        <v>41</v>
      </c>
      <c r="C43" s="8">
        <v>3410921</v>
      </c>
      <c r="D43" s="8"/>
      <c r="E43" s="8">
        <v>48994545989</v>
      </c>
      <c r="F43" s="8"/>
      <c r="G43" s="8">
        <v>53741287849</v>
      </c>
      <c r="H43" s="8"/>
      <c r="I43" s="8">
        <v>-4746741859</v>
      </c>
      <c r="J43" s="8"/>
      <c r="K43" s="8">
        <v>3410921</v>
      </c>
      <c r="L43" s="8"/>
      <c r="M43" s="8">
        <v>48994545989</v>
      </c>
      <c r="N43" s="8"/>
      <c r="O43" s="8">
        <v>52010019529</v>
      </c>
      <c r="P43" s="8"/>
      <c r="Q43" s="8">
        <v>-3015473539</v>
      </c>
    </row>
    <row r="44" spans="1:17" ht="20.25" x14ac:dyDescent="0.5">
      <c r="A44" s="11" t="s">
        <v>27</v>
      </c>
      <c r="C44" s="8">
        <v>70247</v>
      </c>
      <c r="D44" s="8"/>
      <c r="E44" s="8">
        <v>69829030</v>
      </c>
      <c r="F44" s="8"/>
      <c r="G44" s="8">
        <v>69829030</v>
      </c>
      <c r="H44" s="8"/>
      <c r="I44" s="8">
        <v>0</v>
      </c>
      <c r="J44" s="8"/>
      <c r="K44" s="8">
        <v>70247</v>
      </c>
      <c r="L44" s="8"/>
      <c r="M44" s="8">
        <v>69829030</v>
      </c>
      <c r="N44" s="8"/>
      <c r="O44" s="8">
        <v>69829030</v>
      </c>
      <c r="P44" s="8"/>
      <c r="Q44" s="8">
        <v>0</v>
      </c>
    </row>
    <row r="45" spans="1:17" ht="20.25" x14ac:dyDescent="0.5">
      <c r="A45" s="11" t="s">
        <v>55</v>
      </c>
      <c r="C45" s="8">
        <v>695000</v>
      </c>
      <c r="D45" s="8"/>
      <c r="E45" s="8">
        <v>23012704822</v>
      </c>
      <c r="F45" s="8"/>
      <c r="G45" s="8">
        <v>22990198773</v>
      </c>
      <c r="H45" s="8"/>
      <c r="I45" s="8">
        <v>22506040</v>
      </c>
      <c r="J45" s="8"/>
      <c r="K45" s="8">
        <v>695000</v>
      </c>
      <c r="L45" s="8"/>
      <c r="M45" s="8">
        <v>23012704822</v>
      </c>
      <c r="N45" s="8"/>
      <c r="O45" s="8">
        <v>22990198773</v>
      </c>
      <c r="P45" s="8"/>
      <c r="Q45" s="8">
        <v>22506049</v>
      </c>
    </row>
    <row r="46" spans="1:17" ht="20.25" x14ac:dyDescent="0.5">
      <c r="A46" s="11" t="s">
        <v>57</v>
      </c>
      <c r="C46" s="8">
        <v>286425</v>
      </c>
      <c r="D46" s="8"/>
      <c r="E46" s="8">
        <f>4800392203+16</f>
        <v>4800392219</v>
      </c>
      <c r="F46" s="8"/>
      <c r="G46" s="8">
        <v>5107964116</v>
      </c>
      <c r="H46" s="8"/>
      <c r="I46" s="8">
        <v>-307571912</v>
      </c>
      <c r="J46" s="8"/>
      <c r="K46" s="8">
        <v>286425</v>
      </c>
      <c r="L46" s="8"/>
      <c r="M46" s="8">
        <f>4800392203+16</f>
        <v>4800392219</v>
      </c>
      <c r="N46" s="8"/>
      <c r="O46" s="8">
        <v>5107964116</v>
      </c>
      <c r="P46" s="8"/>
      <c r="Q46" s="8">
        <f>-307571912+4</f>
        <v>-307571908</v>
      </c>
    </row>
    <row r="47" spans="1:17" ht="21" thickBot="1" x14ac:dyDescent="0.55000000000000004">
      <c r="A47" s="11"/>
      <c r="C47" s="9">
        <f>SUM(C8:C46)</f>
        <v>217078262</v>
      </c>
      <c r="D47" s="8"/>
      <c r="E47" s="9">
        <f>SUM(E8:E46)</f>
        <v>1587928205092</v>
      </c>
      <c r="F47" s="8"/>
      <c r="G47" s="9">
        <f>SUM(G8:G46)</f>
        <v>1759612737926</v>
      </c>
      <c r="H47" s="8"/>
      <c r="I47" s="9">
        <f>SUM(I8:I46)</f>
        <v>-171684532834</v>
      </c>
      <c r="J47" s="8"/>
      <c r="K47" s="9">
        <f>SUM(K8:K46)</f>
        <v>217078262</v>
      </c>
      <c r="L47" s="8"/>
      <c r="M47" s="9">
        <f>SUM(M8:M46)</f>
        <v>1587928205092</v>
      </c>
      <c r="N47" s="8"/>
      <c r="O47" s="9">
        <f>SUM(O8:O46)</f>
        <v>1585245862167</v>
      </c>
      <c r="P47" s="8"/>
      <c r="Q47" s="9">
        <f>SUM(Q8:Q46)</f>
        <v>2682342925</v>
      </c>
    </row>
    <row r="48" spans="1:17" ht="21" thickTop="1" x14ac:dyDescent="0.5">
      <c r="A48" s="11"/>
      <c r="C48" s="8"/>
      <c r="D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20.25" x14ac:dyDescent="0.5">
      <c r="A49" s="11"/>
      <c r="C49" s="8"/>
      <c r="D49" s="8"/>
      <c r="E49" s="8"/>
      <c r="F49" s="8"/>
      <c r="G49" s="8"/>
      <c r="H49" s="8"/>
      <c r="I49" s="8"/>
      <c r="J49" s="8"/>
      <c r="K49" s="8"/>
      <c r="L49" s="8"/>
      <c r="N49" s="8"/>
      <c r="O49" s="8"/>
      <c r="P49" s="8"/>
      <c r="Q49" s="8"/>
    </row>
    <row r="50" spans="1:17" ht="20.25" x14ac:dyDescent="0.5">
      <c r="A50" s="11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20.25" x14ac:dyDescent="0.5">
      <c r="A51" s="11"/>
      <c r="E51" s="3"/>
      <c r="M51" s="8"/>
    </row>
    <row r="52" spans="1:17" ht="20.25" x14ac:dyDescent="0.5">
      <c r="A52" s="11"/>
      <c r="E52" s="3"/>
      <c r="M52" s="14"/>
    </row>
    <row r="53" spans="1:17" ht="20.25" x14ac:dyDescent="0.5">
      <c r="A53" s="11"/>
      <c r="E53" s="14"/>
      <c r="M53" s="14"/>
    </row>
    <row r="54" spans="1:17" ht="20.25" x14ac:dyDescent="0.5">
      <c r="A54" s="11"/>
    </row>
    <row r="55" spans="1:17" ht="20.25" x14ac:dyDescent="0.5">
      <c r="A55" s="11"/>
    </row>
    <row r="56" spans="1:17" ht="20.25" x14ac:dyDescent="0.5">
      <c r="A56" s="11"/>
    </row>
    <row r="57" spans="1:17" ht="20.25" x14ac:dyDescent="0.5">
      <c r="A57" s="11"/>
    </row>
    <row r="58" spans="1:17" ht="20.25" x14ac:dyDescent="0.5">
      <c r="A58" s="11"/>
    </row>
    <row r="59" spans="1:17" ht="20.25" x14ac:dyDescent="0.5">
      <c r="A59" s="11"/>
    </row>
    <row r="60" spans="1:17" ht="20.25" x14ac:dyDescent="0.5">
      <c r="A60" s="11"/>
    </row>
    <row r="61" spans="1:17" ht="20.25" x14ac:dyDescent="0.5">
      <c r="A61" s="11"/>
    </row>
    <row r="62" spans="1:17" ht="20.25" x14ac:dyDescent="0.5">
      <c r="A62" s="11"/>
    </row>
    <row r="63" spans="1:17" ht="20.25" x14ac:dyDescent="0.5">
      <c r="A63" s="11"/>
    </row>
    <row r="64" spans="1:17" ht="20.25" x14ac:dyDescent="0.5">
      <c r="A64" s="11"/>
    </row>
    <row r="65" spans="1:1" ht="20.25" x14ac:dyDescent="0.5">
      <c r="A65" s="11"/>
    </row>
    <row r="66" spans="1:1" ht="20.25" x14ac:dyDescent="0.5">
      <c r="A66" s="11"/>
    </row>
    <row r="67" spans="1:1" ht="20.25" x14ac:dyDescent="0.5">
      <c r="A67" s="11"/>
    </row>
    <row r="68" spans="1:1" ht="20.25" x14ac:dyDescent="0.5">
      <c r="A68" s="11"/>
    </row>
    <row r="69" spans="1:1" ht="20.25" x14ac:dyDescent="0.5">
      <c r="A69" s="11"/>
    </row>
    <row r="70" spans="1:1" ht="20.25" x14ac:dyDescent="0.5">
      <c r="A70" s="11"/>
    </row>
    <row r="71" spans="1:1" ht="20.25" x14ac:dyDescent="0.5">
      <c r="A71" s="11"/>
    </row>
    <row r="72" spans="1:1" ht="20.25" x14ac:dyDescent="0.5">
      <c r="A72" s="11"/>
    </row>
    <row r="73" spans="1:1" ht="20.25" x14ac:dyDescent="0.5">
      <c r="A73" s="11"/>
    </row>
    <row r="74" spans="1:1" ht="20.25" x14ac:dyDescent="0.5">
      <c r="A74" s="11"/>
    </row>
    <row r="75" spans="1:1" ht="20.25" x14ac:dyDescent="0.5">
      <c r="A75" s="11"/>
    </row>
    <row r="76" spans="1:1" ht="20.25" x14ac:dyDescent="0.5">
      <c r="A76" s="11"/>
    </row>
    <row r="77" spans="1:1" ht="20.25" x14ac:dyDescent="0.5">
      <c r="A77" s="11"/>
    </row>
    <row r="78" spans="1:1" ht="20.25" x14ac:dyDescent="0.5">
      <c r="A78" s="11"/>
    </row>
    <row r="79" spans="1:1" ht="20.25" x14ac:dyDescent="0.5">
      <c r="A79" s="11"/>
    </row>
    <row r="80" spans="1:1" ht="20.25" x14ac:dyDescent="0.5">
      <c r="A80" s="11"/>
    </row>
    <row r="81" spans="1:1" ht="20.25" x14ac:dyDescent="0.5">
      <c r="A81" s="11"/>
    </row>
    <row r="82" spans="1:1" ht="20.25" x14ac:dyDescent="0.5">
      <c r="A82" s="11"/>
    </row>
    <row r="83" spans="1:1" ht="20.25" x14ac:dyDescent="0.5">
      <c r="A83" s="11"/>
    </row>
    <row r="84" spans="1:1" ht="20.25" x14ac:dyDescent="0.5">
      <c r="A84" s="11"/>
    </row>
    <row r="85" spans="1:1" ht="20.25" x14ac:dyDescent="0.5">
      <c r="A85" s="11"/>
    </row>
    <row r="86" spans="1:1" ht="20.25" x14ac:dyDescent="0.5">
      <c r="A86" s="11"/>
    </row>
    <row r="87" spans="1:1" ht="20.25" x14ac:dyDescent="0.5">
      <c r="A87" s="11"/>
    </row>
    <row r="88" spans="1:1" ht="20.25" x14ac:dyDescent="0.5">
      <c r="A88" s="11"/>
    </row>
    <row r="89" spans="1:1" ht="20.25" x14ac:dyDescent="0.5">
      <c r="A89" s="11"/>
    </row>
    <row r="90" spans="1:1" ht="20.25" x14ac:dyDescent="0.5">
      <c r="A90" s="11"/>
    </row>
    <row r="91" spans="1:1" ht="20.25" x14ac:dyDescent="0.5">
      <c r="A91" s="11"/>
    </row>
    <row r="92" spans="1:1" ht="20.25" x14ac:dyDescent="0.5">
      <c r="A92" s="11"/>
    </row>
    <row r="93" spans="1:1" ht="20.25" x14ac:dyDescent="0.5">
      <c r="A93" s="11"/>
    </row>
    <row r="94" spans="1:1" ht="20.25" x14ac:dyDescent="0.5">
      <c r="A94" s="11"/>
    </row>
    <row r="95" spans="1:1" ht="20.25" x14ac:dyDescent="0.5">
      <c r="A95" s="11"/>
    </row>
    <row r="96" spans="1:1" ht="20.25" x14ac:dyDescent="0.5">
      <c r="A96" s="11"/>
    </row>
    <row r="97" spans="1:1" ht="20.25" x14ac:dyDescent="0.5">
      <c r="A97" s="11"/>
    </row>
    <row r="98" spans="1:1" ht="20.25" x14ac:dyDescent="0.5">
      <c r="A98" s="11"/>
    </row>
    <row r="99" spans="1:1" ht="20.25" x14ac:dyDescent="0.5">
      <c r="A99" s="11"/>
    </row>
    <row r="100" spans="1:1" ht="20.25" x14ac:dyDescent="0.5">
      <c r="A100" s="11"/>
    </row>
    <row r="101" spans="1:1" ht="20.25" x14ac:dyDescent="0.5">
      <c r="A101" s="11"/>
    </row>
    <row r="102" spans="1:1" ht="20.25" x14ac:dyDescent="0.5">
      <c r="A102" s="11"/>
    </row>
    <row r="103" spans="1:1" ht="20.25" x14ac:dyDescent="0.5">
      <c r="A103" s="11"/>
    </row>
    <row r="104" spans="1:1" ht="20.25" x14ac:dyDescent="0.5">
      <c r="A104" s="11"/>
    </row>
    <row r="105" spans="1:1" ht="20.25" x14ac:dyDescent="0.5">
      <c r="A105" s="11"/>
    </row>
    <row r="106" spans="1:1" ht="20.25" x14ac:dyDescent="0.5">
      <c r="A106" s="11"/>
    </row>
    <row r="107" spans="1:1" ht="20.25" x14ac:dyDescent="0.5">
      <c r="A107" s="11"/>
    </row>
    <row r="108" spans="1:1" ht="20.25" x14ac:dyDescent="0.5">
      <c r="A108" s="11"/>
    </row>
    <row r="109" spans="1:1" ht="20.25" x14ac:dyDescent="0.5">
      <c r="A109" s="11"/>
    </row>
    <row r="110" spans="1:1" ht="20.25" x14ac:dyDescent="0.5">
      <c r="A110" s="11"/>
    </row>
    <row r="111" spans="1:1" ht="20.25" x14ac:dyDescent="0.5">
      <c r="A111" s="11"/>
    </row>
    <row r="112" spans="1:1" ht="20.25" x14ac:dyDescent="0.5">
      <c r="A112" s="11"/>
    </row>
    <row r="113" spans="1:1" ht="20.25" x14ac:dyDescent="0.5">
      <c r="A113" s="11"/>
    </row>
    <row r="114" spans="1:1" ht="20.25" x14ac:dyDescent="0.5">
      <c r="A114" s="11"/>
    </row>
    <row r="115" spans="1:1" ht="20.25" x14ac:dyDescent="0.5">
      <c r="A115" s="11"/>
    </row>
    <row r="116" spans="1:1" ht="20.25" x14ac:dyDescent="0.5">
      <c r="A116" s="11"/>
    </row>
    <row r="117" spans="1:1" ht="20.25" x14ac:dyDescent="0.5">
      <c r="A117" s="11"/>
    </row>
    <row r="118" spans="1:1" ht="20.25" x14ac:dyDescent="0.5">
      <c r="A118" s="11"/>
    </row>
    <row r="119" spans="1:1" ht="20.25" x14ac:dyDescent="0.5">
      <c r="A119" s="11"/>
    </row>
    <row r="120" spans="1:1" ht="20.25" x14ac:dyDescent="0.5">
      <c r="A120" s="11"/>
    </row>
    <row r="121" spans="1:1" ht="20.25" x14ac:dyDescent="0.5">
      <c r="A121" s="11"/>
    </row>
    <row r="122" spans="1:1" ht="20.25" x14ac:dyDescent="0.5">
      <c r="A122" s="11"/>
    </row>
    <row r="123" spans="1:1" ht="20.25" x14ac:dyDescent="0.5">
      <c r="A123" s="11"/>
    </row>
    <row r="124" spans="1:1" ht="20.25" x14ac:dyDescent="0.5">
      <c r="A124" s="11"/>
    </row>
    <row r="125" spans="1:1" ht="20.25" x14ac:dyDescent="0.5">
      <c r="A125" s="11"/>
    </row>
    <row r="126" spans="1:1" ht="20.25" x14ac:dyDescent="0.5">
      <c r="A126" s="11"/>
    </row>
    <row r="127" spans="1:1" ht="20.25" x14ac:dyDescent="0.5">
      <c r="A127" s="11"/>
    </row>
    <row r="128" spans="1:1" ht="20.25" x14ac:dyDescent="0.5">
      <c r="A128" s="11"/>
    </row>
    <row r="129" spans="1:1" ht="20.25" x14ac:dyDescent="0.5">
      <c r="A129" s="11"/>
    </row>
    <row r="130" spans="1:1" ht="20.25" x14ac:dyDescent="0.5">
      <c r="A130" s="11"/>
    </row>
    <row r="131" spans="1:1" ht="20.25" x14ac:dyDescent="0.5">
      <c r="A131" s="11"/>
    </row>
    <row r="132" spans="1:1" ht="20.25" x14ac:dyDescent="0.5">
      <c r="A132" s="11"/>
    </row>
    <row r="133" spans="1:1" ht="20.25" x14ac:dyDescent="0.5">
      <c r="A133" s="11"/>
    </row>
    <row r="134" spans="1:1" ht="20.25" x14ac:dyDescent="0.5">
      <c r="A134" s="11"/>
    </row>
    <row r="135" spans="1:1" ht="20.25" x14ac:dyDescent="0.5">
      <c r="A135" s="11"/>
    </row>
    <row r="136" spans="1:1" ht="20.25" x14ac:dyDescent="0.5">
      <c r="A136" s="11"/>
    </row>
    <row r="137" spans="1:1" ht="20.25" x14ac:dyDescent="0.5">
      <c r="A137" s="11"/>
    </row>
    <row r="138" spans="1:1" ht="20.25" x14ac:dyDescent="0.5">
      <c r="A138" s="11"/>
    </row>
    <row r="139" spans="1:1" ht="20.25" x14ac:dyDescent="0.5">
      <c r="A139" s="11"/>
    </row>
    <row r="140" spans="1:1" ht="20.25" x14ac:dyDescent="0.5">
      <c r="A140" s="11"/>
    </row>
    <row r="141" spans="1:1" ht="20.25" x14ac:dyDescent="0.5">
      <c r="A141" s="11"/>
    </row>
    <row r="142" spans="1:1" ht="20.25" x14ac:dyDescent="0.5">
      <c r="A142" s="11"/>
    </row>
    <row r="143" spans="1:1" ht="20.25" x14ac:dyDescent="0.5">
      <c r="A143" s="11"/>
    </row>
    <row r="144" spans="1:1" ht="20.25" x14ac:dyDescent="0.5">
      <c r="A144" s="11"/>
    </row>
    <row r="145" spans="1:1" ht="20.25" x14ac:dyDescent="0.5">
      <c r="A145" s="11"/>
    </row>
    <row r="146" spans="1:1" ht="20.25" x14ac:dyDescent="0.5">
      <c r="A146" s="11"/>
    </row>
    <row r="147" spans="1:1" ht="20.25" x14ac:dyDescent="0.5">
      <c r="A147" s="11"/>
    </row>
    <row r="148" spans="1:1" ht="20.25" x14ac:dyDescent="0.5">
      <c r="A148" s="11"/>
    </row>
    <row r="149" spans="1:1" ht="20.25" x14ac:dyDescent="0.5">
      <c r="A149" s="11"/>
    </row>
    <row r="150" spans="1:1" ht="20.25" x14ac:dyDescent="0.5">
      <c r="A150" s="11"/>
    </row>
    <row r="151" spans="1:1" ht="20.25" x14ac:dyDescent="0.5">
      <c r="A151" s="11"/>
    </row>
    <row r="152" spans="1:1" ht="20.25" x14ac:dyDescent="0.5">
      <c r="A152" s="11"/>
    </row>
    <row r="153" spans="1:1" ht="20.25" x14ac:dyDescent="0.5">
      <c r="A153" s="11"/>
    </row>
    <row r="154" spans="1:1" ht="20.25" x14ac:dyDescent="0.5">
      <c r="A154" s="11"/>
    </row>
    <row r="155" spans="1:1" ht="20.25" x14ac:dyDescent="0.5">
      <c r="A155" s="11"/>
    </row>
    <row r="156" spans="1:1" ht="20.25" x14ac:dyDescent="0.5">
      <c r="A156" s="11"/>
    </row>
    <row r="157" spans="1:1" ht="20.25" x14ac:dyDescent="0.5">
      <c r="A157" s="11"/>
    </row>
    <row r="158" spans="1:1" ht="20.25" x14ac:dyDescent="0.5">
      <c r="A158" s="11"/>
    </row>
    <row r="159" spans="1:1" ht="20.25" x14ac:dyDescent="0.5">
      <c r="A159" s="11"/>
    </row>
    <row r="160" spans="1:1" ht="20.25" x14ac:dyDescent="0.5">
      <c r="A160" s="11"/>
    </row>
    <row r="161" spans="1:1" ht="20.25" x14ac:dyDescent="0.5">
      <c r="A161" s="11"/>
    </row>
    <row r="162" spans="1:1" ht="20.25" x14ac:dyDescent="0.5">
      <c r="A162" s="11"/>
    </row>
    <row r="163" spans="1:1" ht="20.25" x14ac:dyDescent="0.5">
      <c r="A163" s="11"/>
    </row>
    <row r="164" spans="1:1" ht="20.25" x14ac:dyDescent="0.5">
      <c r="A164" s="11"/>
    </row>
    <row r="165" spans="1:1" ht="20.25" x14ac:dyDescent="0.5">
      <c r="A165" s="11"/>
    </row>
    <row r="166" spans="1:1" ht="20.25" x14ac:dyDescent="0.5">
      <c r="A166" s="11"/>
    </row>
    <row r="167" spans="1:1" ht="20.25" x14ac:dyDescent="0.5">
      <c r="A167" s="11"/>
    </row>
    <row r="168" spans="1:1" ht="20.25" x14ac:dyDescent="0.5">
      <c r="A168" s="11"/>
    </row>
    <row r="169" spans="1:1" ht="20.25" x14ac:dyDescent="0.5">
      <c r="A169" s="11"/>
    </row>
    <row r="170" spans="1:1" ht="20.25" x14ac:dyDescent="0.5">
      <c r="A170" s="11"/>
    </row>
    <row r="171" spans="1:1" ht="20.25" x14ac:dyDescent="0.5">
      <c r="A171" s="11"/>
    </row>
    <row r="172" spans="1:1" ht="20.25" x14ac:dyDescent="0.5">
      <c r="A172" s="11"/>
    </row>
    <row r="173" spans="1:1" ht="20.25" x14ac:dyDescent="0.5">
      <c r="A173" s="11"/>
    </row>
    <row r="174" spans="1:1" ht="20.25" x14ac:dyDescent="0.5">
      <c r="A174" s="11"/>
    </row>
    <row r="175" spans="1:1" ht="20.25" x14ac:dyDescent="0.5">
      <c r="A175" s="11"/>
    </row>
    <row r="176" spans="1:1" ht="20.25" x14ac:dyDescent="0.5">
      <c r="A176" s="11"/>
    </row>
    <row r="177" spans="1:1" ht="20.25" x14ac:dyDescent="0.5">
      <c r="A177" s="11"/>
    </row>
    <row r="178" spans="1:1" ht="20.25" x14ac:dyDescent="0.5">
      <c r="A178" s="11"/>
    </row>
    <row r="179" spans="1:1" ht="20.25" x14ac:dyDescent="0.5">
      <c r="A179" s="11"/>
    </row>
    <row r="180" spans="1:1" ht="20.25" x14ac:dyDescent="0.5">
      <c r="A180" s="11"/>
    </row>
    <row r="181" spans="1:1" ht="20.25" x14ac:dyDescent="0.5">
      <c r="A181" s="11"/>
    </row>
    <row r="182" spans="1:1" ht="20.25" x14ac:dyDescent="0.5">
      <c r="A182" s="11"/>
    </row>
    <row r="183" spans="1:1" ht="20.25" x14ac:dyDescent="0.5">
      <c r="A183" s="11"/>
    </row>
    <row r="184" spans="1:1" ht="20.25" x14ac:dyDescent="0.5">
      <c r="A184" s="11"/>
    </row>
    <row r="185" spans="1:1" ht="20.25" x14ac:dyDescent="0.5">
      <c r="A185" s="11"/>
    </row>
    <row r="186" spans="1:1" ht="20.25" x14ac:dyDescent="0.5">
      <c r="A186" s="11"/>
    </row>
    <row r="187" spans="1:1" ht="20.25" x14ac:dyDescent="0.5">
      <c r="A187" s="11"/>
    </row>
    <row r="188" spans="1:1" ht="20.25" x14ac:dyDescent="0.5">
      <c r="A188" s="11"/>
    </row>
    <row r="189" spans="1:1" ht="20.25" x14ac:dyDescent="0.5">
      <c r="A189" s="11"/>
    </row>
    <row r="190" spans="1:1" ht="20.25" x14ac:dyDescent="0.5">
      <c r="A190" s="11"/>
    </row>
    <row r="191" spans="1:1" ht="20.25" x14ac:dyDescent="0.5">
      <c r="A191" s="11"/>
    </row>
    <row r="192" spans="1:1" ht="20.25" x14ac:dyDescent="0.5">
      <c r="A192" s="11"/>
    </row>
    <row r="193" spans="1:1" ht="20.25" x14ac:dyDescent="0.5">
      <c r="A193" s="11"/>
    </row>
    <row r="194" spans="1:1" ht="20.25" x14ac:dyDescent="0.5">
      <c r="A194" s="11"/>
    </row>
    <row r="195" spans="1:1" ht="20.25" x14ac:dyDescent="0.5">
      <c r="A195" s="11"/>
    </row>
    <row r="196" spans="1:1" ht="20.25" x14ac:dyDescent="0.5">
      <c r="A196" s="11"/>
    </row>
    <row r="197" spans="1:1" ht="20.25" x14ac:dyDescent="0.5">
      <c r="A197" s="11"/>
    </row>
    <row r="198" spans="1:1" ht="20.25" x14ac:dyDescent="0.5">
      <c r="A198" s="11"/>
    </row>
    <row r="199" spans="1:1" ht="20.25" x14ac:dyDescent="0.5">
      <c r="A199" s="11"/>
    </row>
    <row r="200" spans="1:1" ht="20.25" x14ac:dyDescent="0.5">
      <c r="A200" s="11"/>
    </row>
    <row r="201" spans="1:1" ht="20.25" x14ac:dyDescent="0.5">
      <c r="A201" s="11"/>
    </row>
    <row r="202" spans="1:1" ht="20.25" x14ac:dyDescent="0.5">
      <c r="A202" s="11"/>
    </row>
    <row r="203" spans="1:1" ht="20.25" x14ac:dyDescent="0.5">
      <c r="A203" s="11"/>
    </row>
    <row r="204" spans="1:1" ht="20.25" x14ac:dyDescent="0.5">
      <c r="A204" s="11"/>
    </row>
    <row r="205" spans="1:1" ht="20.25" x14ac:dyDescent="0.5">
      <c r="A205" s="11"/>
    </row>
    <row r="206" spans="1:1" ht="20.25" x14ac:dyDescent="0.5">
      <c r="A206" s="11"/>
    </row>
    <row r="207" spans="1:1" ht="20.25" x14ac:dyDescent="0.5">
      <c r="A207" s="11"/>
    </row>
    <row r="208" spans="1:1" ht="20.25" x14ac:dyDescent="0.5">
      <c r="A208" s="11"/>
    </row>
    <row r="209" spans="1:1" ht="20.25" x14ac:dyDescent="0.5">
      <c r="A209" s="11"/>
    </row>
    <row r="210" spans="1:1" ht="20.25" x14ac:dyDescent="0.5">
      <c r="A210" s="11"/>
    </row>
    <row r="211" spans="1:1" ht="20.25" x14ac:dyDescent="0.5">
      <c r="A211" s="11"/>
    </row>
    <row r="212" spans="1:1" ht="20.25" x14ac:dyDescent="0.5">
      <c r="A212" s="11"/>
    </row>
    <row r="213" spans="1:1" ht="20.25" x14ac:dyDescent="0.5">
      <c r="A213" s="11"/>
    </row>
    <row r="214" spans="1:1" ht="20.25" x14ac:dyDescent="0.5">
      <c r="A214" s="11"/>
    </row>
    <row r="215" spans="1:1" ht="20.25" x14ac:dyDescent="0.5">
      <c r="A215" s="11"/>
    </row>
    <row r="216" spans="1:1" ht="20.25" x14ac:dyDescent="0.5">
      <c r="A216" s="11"/>
    </row>
    <row r="217" spans="1:1" ht="20.25" x14ac:dyDescent="0.5">
      <c r="A217" s="11"/>
    </row>
    <row r="218" spans="1:1" ht="20.25" x14ac:dyDescent="0.5">
      <c r="A218" s="11"/>
    </row>
    <row r="219" spans="1:1" ht="20.25" x14ac:dyDescent="0.5">
      <c r="A219" s="11"/>
    </row>
    <row r="220" spans="1:1" ht="20.25" x14ac:dyDescent="0.5">
      <c r="A220" s="11"/>
    </row>
    <row r="221" spans="1:1" ht="20.25" x14ac:dyDescent="0.5">
      <c r="A221" s="11"/>
    </row>
    <row r="222" spans="1:1" ht="20.25" x14ac:dyDescent="0.5">
      <c r="A222" s="11"/>
    </row>
    <row r="223" spans="1:1" ht="20.25" x14ac:dyDescent="0.5">
      <c r="A223" s="11"/>
    </row>
    <row r="224" spans="1:1" ht="20.25" x14ac:dyDescent="0.5">
      <c r="A224" s="11"/>
    </row>
    <row r="225" spans="1:1" ht="20.25" x14ac:dyDescent="0.5">
      <c r="A225" s="11"/>
    </row>
    <row r="226" spans="1:1" ht="20.25" x14ac:dyDescent="0.5">
      <c r="A226" s="11"/>
    </row>
    <row r="227" spans="1:1" ht="20.25" x14ac:dyDescent="0.5">
      <c r="A227" s="11"/>
    </row>
    <row r="228" spans="1:1" ht="20.25" x14ac:dyDescent="0.5">
      <c r="A228" s="11"/>
    </row>
    <row r="229" spans="1:1" ht="20.25" x14ac:dyDescent="0.5">
      <c r="A229" s="11"/>
    </row>
    <row r="230" spans="1:1" ht="20.25" x14ac:dyDescent="0.5">
      <c r="A230" s="11"/>
    </row>
    <row r="231" spans="1:1" ht="20.25" x14ac:dyDescent="0.5">
      <c r="A231" s="11"/>
    </row>
    <row r="232" spans="1:1" ht="20.25" x14ac:dyDescent="0.5">
      <c r="A232" s="11"/>
    </row>
    <row r="233" spans="1:1" ht="20.25" x14ac:dyDescent="0.5">
      <c r="A233" s="11"/>
    </row>
    <row r="234" spans="1:1" ht="20.25" x14ac:dyDescent="0.5">
      <c r="A234" s="11"/>
    </row>
    <row r="235" spans="1:1" ht="20.25" x14ac:dyDescent="0.5">
      <c r="A235" s="11"/>
    </row>
    <row r="236" spans="1:1" ht="20.25" x14ac:dyDescent="0.5">
      <c r="A236" s="11"/>
    </row>
    <row r="237" spans="1:1" ht="20.25" x14ac:dyDescent="0.5">
      <c r="A237" s="11"/>
    </row>
    <row r="238" spans="1:1" ht="20.25" x14ac:dyDescent="0.5">
      <c r="A238" s="11"/>
    </row>
    <row r="239" spans="1:1" ht="20.25" x14ac:dyDescent="0.5">
      <c r="A239" s="11"/>
    </row>
    <row r="240" spans="1:1" ht="20.25" x14ac:dyDescent="0.5">
      <c r="A240" s="11"/>
    </row>
    <row r="241" spans="1:1" ht="20.25" x14ac:dyDescent="0.5">
      <c r="A241" s="11"/>
    </row>
    <row r="242" spans="1:1" ht="20.25" x14ac:dyDescent="0.5">
      <c r="A242" s="11"/>
    </row>
    <row r="243" spans="1:1" ht="20.25" x14ac:dyDescent="0.5">
      <c r="A243" s="11"/>
    </row>
    <row r="244" spans="1:1" ht="20.25" x14ac:dyDescent="0.5">
      <c r="A244" s="11"/>
    </row>
    <row r="245" spans="1:1" ht="20.25" x14ac:dyDescent="0.5">
      <c r="A245" s="11"/>
    </row>
    <row r="246" spans="1:1" ht="20.25" x14ac:dyDescent="0.5">
      <c r="A246" s="11"/>
    </row>
    <row r="247" spans="1:1" ht="20.25" x14ac:dyDescent="0.5">
      <c r="A247" s="11"/>
    </row>
    <row r="248" spans="1:1" ht="20.25" x14ac:dyDescent="0.5">
      <c r="A248" s="11"/>
    </row>
    <row r="249" spans="1:1" ht="20.25" x14ac:dyDescent="0.5">
      <c r="A249" s="11"/>
    </row>
    <row r="250" spans="1:1" ht="20.25" x14ac:dyDescent="0.5">
      <c r="A250" s="11"/>
    </row>
    <row r="251" spans="1:1" ht="20.25" x14ac:dyDescent="0.5">
      <c r="A251" s="11"/>
    </row>
    <row r="252" spans="1:1" ht="20.25" x14ac:dyDescent="0.5">
      <c r="A252" s="11"/>
    </row>
    <row r="253" spans="1:1" ht="20.25" x14ac:dyDescent="0.5">
      <c r="A253" s="11"/>
    </row>
    <row r="254" spans="1:1" ht="20.25" x14ac:dyDescent="0.5">
      <c r="A254" s="11"/>
    </row>
    <row r="255" spans="1:1" ht="20.25" x14ac:dyDescent="0.5">
      <c r="A255" s="11"/>
    </row>
    <row r="256" spans="1:1" ht="20.25" x14ac:dyDescent="0.5">
      <c r="A256" s="11"/>
    </row>
    <row r="257" spans="1:1" ht="20.25" x14ac:dyDescent="0.5">
      <c r="A257" s="11"/>
    </row>
    <row r="258" spans="1:1" ht="20.25" x14ac:dyDescent="0.5">
      <c r="A258" s="11"/>
    </row>
    <row r="259" spans="1:1" ht="20.25" x14ac:dyDescent="0.5">
      <c r="A259" s="11"/>
    </row>
    <row r="260" spans="1:1" ht="20.25" x14ac:dyDescent="0.5">
      <c r="A260" s="11"/>
    </row>
    <row r="261" spans="1:1" ht="20.25" x14ac:dyDescent="0.5">
      <c r="A261" s="11"/>
    </row>
    <row r="262" spans="1:1" ht="20.25" x14ac:dyDescent="0.5">
      <c r="A262" s="11"/>
    </row>
    <row r="263" spans="1:1" ht="20.25" x14ac:dyDescent="0.5">
      <c r="A263" s="11"/>
    </row>
    <row r="264" spans="1:1" ht="20.25" x14ac:dyDescent="0.5">
      <c r="A264" s="11"/>
    </row>
    <row r="265" spans="1:1" ht="20.25" x14ac:dyDescent="0.5">
      <c r="A265" s="11"/>
    </row>
    <row r="266" spans="1:1" ht="20.25" x14ac:dyDescent="0.5">
      <c r="A266" s="11"/>
    </row>
    <row r="267" spans="1:1" ht="20.25" x14ac:dyDescent="0.5">
      <c r="A267" s="11"/>
    </row>
    <row r="268" spans="1:1" ht="20.25" x14ac:dyDescent="0.5">
      <c r="A268" s="11"/>
    </row>
    <row r="269" spans="1:1" ht="20.25" x14ac:dyDescent="0.5">
      <c r="A269" s="11"/>
    </row>
    <row r="270" spans="1:1" ht="20.25" x14ac:dyDescent="0.5">
      <c r="A270" s="11"/>
    </row>
    <row r="271" spans="1:1" ht="20.25" x14ac:dyDescent="0.5">
      <c r="A271" s="11"/>
    </row>
    <row r="272" spans="1:1" ht="20.25" x14ac:dyDescent="0.5">
      <c r="A272" s="11"/>
    </row>
    <row r="273" spans="1:1" ht="20.25" x14ac:dyDescent="0.5">
      <c r="A273" s="11"/>
    </row>
    <row r="274" spans="1:1" ht="20.25" x14ac:dyDescent="0.5">
      <c r="A274" s="11"/>
    </row>
    <row r="275" spans="1:1" ht="20.25" x14ac:dyDescent="0.5">
      <c r="A275" s="11"/>
    </row>
    <row r="276" spans="1:1" ht="20.25" x14ac:dyDescent="0.5">
      <c r="A276" s="11"/>
    </row>
    <row r="277" spans="1:1" ht="20.25" x14ac:dyDescent="0.5">
      <c r="A277" s="11"/>
    </row>
    <row r="278" spans="1:1" ht="20.25" x14ac:dyDescent="0.5">
      <c r="A278" s="11"/>
    </row>
    <row r="279" spans="1:1" ht="20.25" x14ac:dyDescent="0.5">
      <c r="A279" s="11"/>
    </row>
    <row r="280" spans="1:1" ht="20.25" x14ac:dyDescent="0.5">
      <c r="A280" s="11"/>
    </row>
    <row r="281" spans="1:1" ht="20.25" x14ac:dyDescent="0.5">
      <c r="A281" s="11"/>
    </row>
    <row r="282" spans="1:1" ht="20.25" x14ac:dyDescent="0.5">
      <c r="A282" s="11"/>
    </row>
    <row r="283" spans="1:1" ht="20.25" x14ac:dyDescent="0.5">
      <c r="A283" s="11"/>
    </row>
    <row r="284" spans="1:1" ht="20.25" x14ac:dyDescent="0.5">
      <c r="A284" s="11"/>
    </row>
    <row r="285" spans="1:1" ht="20.25" x14ac:dyDescent="0.5">
      <c r="A285" s="11"/>
    </row>
    <row r="286" spans="1:1" ht="20.25" x14ac:dyDescent="0.5">
      <c r="A286" s="11"/>
    </row>
    <row r="287" spans="1:1" ht="20.25" x14ac:dyDescent="0.5">
      <c r="A287" s="11"/>
    </row>
    <row r="288" spans="1:1" ht="20.25" x14ac:dyDescent="0.5">
      <c r="A288" s="11"/>
    </row>
    <row r="289" spans="1:1" ht="20.25" x14ac:dyDescent="0.5">
      <c r="A289" s="11"/>
    </row>
    <row r="290" spans="1:1" ht="20.25" x14ac:dyDescent="0.5">
      <c r="A290" s="11"/>
    </row>
    <row r="291" spans="1:1" ht="20.25" x14ac:dyDescent="0.5">
      <c r="A291" s="11"/>
    </row>
    <row r="292" spans="1:1" ht="20.25" x14ac:dyDescent="0.5">
      <c r="A292" s="11"/>
    </row>
    <row r="293" spans="1:1" ht="20.25" x14ac:dyDescent="0.5">
      <c r="A293" s="11"/>
    </row>
    <row r="294" spans="1:1" ht="20.25" x14ac:dyDescent="0.5">
      <c r="A294" s="11"/>
    </row>
    <row r="295" spans="1:1" ht="20.25" x14ac:dyDescent="0.5">
      <c r="A295" s="11"/>
    </row>
    <row r="296" spans="1:1" ht="20.25" x14ac:dyDescent="0.5">
      <c r="A296" s="11"/>
    </row>
    <row r="297" spans="1:1" ht="20.25" x14ac:dyDescent="0.5">
      <c r="A297" s="11"/>
    </row>
    <row r="298" spans="1:1" ht="20.25" x14ac:dyDescent="0.5">
      <c r="A298" s="11"/>
    </row>
    <row r="299" spans="1:1" ht="20.25" x14ac:dyDescent="0.5">
      <c r="A299" s="11"/>
    </row>
    <row r="300" spans="1:1" ht="20.25" x14ac:dyDescent="0.5">
      <c r="A300" s="11"/>
    </row>
    <row r="301" spans="1:1" ht="20.25" x14ac:dyDescent="0.5">
      <c r="A301" s="11"/>
    </row>
    <row r="302" spans="1:1" ht="20.25" x14ac:dyDescent="0.5">
      <c r="A302" s="11"/>
    </row>
    <row r="303" spans="1:1" ht="20.25" x14ac:dyDescent="0.5">
      <c r="A303" s="11"/>
    </row>
    <row r="304" spans="1:1" ht="20.25" x14ac:dyDescent="0.5">
      <c r="A304" s="11"/>
    </row>
    <row r="305" spans="1:1" ht="20.25" x14ac:dyDescent="0.5">
      <c r="A305" s="11"/>
    </row>
    <row r="306" spans="1:1" ht="20.25" x14ac:dyDescent="0.5">
      <c r="A306" s="11"/>
    </row>
    <row r="307" spans="1:1" ht="20.25" x14ac:dyDescent="0.5">
      <c r="A307" s="11"/>
    </row>
    <row r="308" spans="1:1" ht="20.25" x14ac:dyDescent="0.5">
      <c r="A308" s="11"/>
    </row>
    <row r="309" spans="1:1" ht="20.25" x14ac:dyDescent="0.5">
      <c r="A309" s="11"/>
    </row>
    <row r="310" spans="1:1" ht="20.25" x14ac:dyDescent="0.5">
      <c r="A310" s="11"/>
    </row>
    <row r="311" spans="1:1" ht="20.25" x14ac:dyDescent="0.5">
      <c r="A311" s="11"/>
    </row>
    <row r="312" spans="1:1" ht="20.25" x14ac:dyDescent="0.5">
      <c r="A312" s="11"/>
    </row>
    <row r="313" spans="1:1" ht="20.25" x14ac:dyDescent="0.5">
      <c r="A313" s="11"/>
    </row>
    <row r="314" spans="1:1" ht="20.25" x14ac:dyDescent="0.5">
      <c r="A314" s="11"/>
    </row>
    <row r="315" spans="1:1" ht="20.25" x14ac:dyDescent="0.5">
      <c r="A315" s="11"/>
    </row>
    <row r="316" spans="1:1" ht="20.25" x14ac:dyDescent="0.5">
      <c r="A316" s="11"/>
    </row>
    <row r="317" spans="1:1" ht="20.25" x14ac:dyDescent="0.5">
      <c r="A317" s="11"/>
    </row>
    <row r="318" spans="1:1" ht="20.25" x14ac:dyDescent="0.5">
      <c r="A318" s="11"/>
    </row>
    <row r="319" spans="1:1" ht="20.25" x14ac:dyDescent="0.5">
      <c r="A319" s="11"/>
    </row>
    <row r="320" spans="1:1" ht="20.25" x14ac:dyDescent="0.5">
      <c r="A320" s="11"/>
    </row>
    <row r="321" spans="1:1" ht="20.25" x14ac:dyDescent="0.5">
      <c r="A321" s="11"/>
    </row>
    <row r="322" spans="1:1" ht="20.25" x14ac:dyDescent="0.5">
      <c r="A322" s="11"/>
    </row>
    <row r="323" spans="1:1" ht="20.25" x14ac:dyDescent="0.5">
      <c r="A323" s="11"/>
    </row>
    <row r="324" spans="1:1" ht="20.25" x14ac:dyDescent="0.5">
      <c r="A324" s="11"/>
    </row>
    <row r="325" spans="1:1" ht="20.25" x14ac:dyDescent="0.5">
      <c r="A325" s="11"/>
    </row>
    <row r="326" spans="1:1" ht="20.25" x14ac:dyDescent="0.5">
      <c r="A326" s="11"/>
    </row>
    <row r="327" spans="1:1" ht="20.25" x14ac:dyDescent="0.5">
      <c r="A327" s="11"/>
    </row>
    <row r="328" spans="1:1" ht="20.25" x14ac:dyDescent="0.5">
      <c r="A328" s="11"/>
    </row>
    <row r="329" spans="1:1" ht="20.25" x14ac:dyDescent="0.5">
      <c r="A329" s="11"/>
    </row>
    <row r="330" spans="1:1" ht="20.25" x14ac:dyDescent="0.5">
      <c r="A330" s="11"/>
    </row>
    <row r="331" spans="1:1" ht="20.25" x14ac:dyDescent="0.5">
      <c r="A331" s="11"/>
    </row>
    <row r="332" spans="1:1" ht="20.25" x14ac:dyDescent="0.5">
      <c r="A332" s="11"/>
    </row>
    <row r="333" spans="1:1" ht="20.25" x14ac:dyDescent="0.5">
      <c r="A333" s="11"/>
    </row>
    <row r="334" spans="1:1" ht="20.25" x14ac:dyDescent="0.5">
      <c r="A334" s="11"/>
    </row>
    <row r="335" spans="1:1" ht="20.25" x14ac:dyDescent="0.5">
      <c r="A335" s="11"/>
    </row>
    <row r="336" spans="1:1" ht="20.25" x14ac:dyDescent="0.5">
      <c r="A336" s="11"/>
    </row>
    <row r="337" spans="1:1" ht="20.25" x14ac:dyDescent="0.5">
      <c r="A337" s="11"/>
    </row>
    <row r="338" spans="1:1" ht="20.25" x14ac:dyDescent="0.5">
      <c r="A338" s="11"/>
    </row>
    <row r="339" spans="1:1" ht="20.25" x14ac:dyDescent="0.5">
      <c r="A339" s="11"/>
    </row>
    <row r="340" spans="1:1" ht="20.25" x14ac:dyDescent="0.5">
      <c r="A340" s="11"/>
    </row>
    <row r="341" spans="1:1" ht="20.25" x14ac:dyDescent="0.5">
      <c r="A341" s="11"/>
    </row>
    <row r="342" spans="1:1" ht="20.25" x14ac:dyDescent="0.5">
      <c r="A342" s="11"/>
    </row>
    <row r="343" spans="1:1" ht="20.25" x14ac:dyDescent="0.5">
      <c r="A343" s="11"/>
    </row>
    <row r="344" spans="1:1" ht="20.25" x14ac:dyDescent="0.5">
      <c r="A344" s="11"/>
    </row>
    <row r="345" spans="1:1" ht="20.25" x14ac:dyDescent="0.5">
      <c r="A345" s="11"/>
    </row>
    <row r="346" spans="1:1" ht="20.25" x14ac:dyDescent="0.5">
      <c r="A346" s="11"/>
    </row>
    <row r="347" spans="1:1" ht="20.25" x14ac:dyDescent="0.5">
      <c r="A347" s="11"/>
    </row>
    <row r="348" spans="1:1" ht="20.25" x14ac:dyDescent="0.5">
      <c r="A348" s="11"/>
    </row>
    <row r="349" spans="1:1" ht="20.25" x14ac:dyDescent="0.5">
      <c r="A349" s="11"/>
    </row>
    <row r="350" spans="1:1" ht="20.25" x14ac:dyDescent="0.5">
      <c r="A350" s="11"/>
    </row>
    <row r="351" spans="1:1" ht="20.25" x14ac:dyDescent="0.5">
      <c r="A351" s="11"/>
    </row>
    <row r="352" spans="1:1" ht="20.25" x14ac:dyDescent="0.5">
      <c r="A352" s="11"/>
    </row>
    <row r="353" spans="1:1" ht="20.25" x14ac:dyDescent="0.5">
      <c r="A353" s="11"/>
    </row>
    <row r="354" spans="1:1" ht="20.25" x14ac:dyDescent="0.5">
      <c r="A354" s="11"/>
    </row>
    <row r="355" spans="1:1" ht="20.25" x14ac:dyDescent="0.5">
      <c r="A355" s="11"/>
    </row>
    <row r="356" spans="1:1" ht="20.25" x14ac:dyDescent="0.5">
      <c r="A356" s="11"/>
    </row>
    <row r="357" spans="1:1" ht="20.25" x14ac:dyDescent="0.5">
      <c r="A357" s="11"/>
    </row>
    <row r="358" spans="1:1" ht="20.25" x14ac:dyDescent="0.5">
      <c r="A358" s="11"/>
    </row>
    <row r="359" spans="1:1" ht="20.25" x14ac:dyDescent="0.5">
      <c r="A359" s="11"/>
    </row>
    <row r="360" spans="1:1" ht="20.25" x14ac:dyDescent="0.5">
      <c r="A360" s="11"/>
    </row>
    <row r="361" spans="1:1" ht="20.25" x14ac:dyDescent="0.5">
      <c r="A361" s="11"/>
    </row>
    <row r="362" spans="1:1" ht="20.25" x14ac:dyDescent="0.5">
      <c r="A362" s="11"/>
    </row>
    <row r="363" spans="1:1" ht="20.25" x14ac:dyDescent="0.5">
      <c r="A363" s="11"/>
    </row>
    <row r="364" spans="1:1" ht="20.25" x14ac:dyDescent="0.5">
      <c r="A364" s="11"/>
    </row>
    <row r="365" spans="1:1" ht="20.25" x14ac:dyDescent="0.5">
      <c r="A365" s="11"/>
    </row>
    <row r="366" spans="1:1" ht="20.25" x14ac:dyDescent="0.5">
      <c r="A366" s="11"/>
    </row>
    <row r="367" spans="1:1" ht="20.25" x14ac:dyDescent="0.5">
      <c r="A367" s="11"/>
    </row>
    <row r="368" spans="1:1" ht="20.25" x14ac:dyDescent="0.5">
      <c r="A368" s="11"/>
    </row>
    <row r="369" spans="1:1" ht="20.25" x14ac:dyDescent="0.5">
      <c r="A369" s="11"/>
    </row>
    <row r="370" spans="1:1" ht="20.25" x14ac:dyDescent="0.5">
      <c r="A370" s="11"/>
    </row>
    <row r="371" spans="1:1" ht="20.25" x14ac:dyDescent="0.5">
      <c r="A371" s="11"/>
    </row>
    <row r="372" spans="1:1" ht="20.25" x14ac:dyDescent="0.5">
      <c r="A372" s="11"/>
    </row>
    <row r="373" spans="1:1" ht="20.25" x14ac:dyDescent="0.5">
      <c r="A373" s="11"/>
    </row>
    <row r="374" spans="1:1" ht="20.25" x14ac:dyDescent="0.5">
      <c r="A374" s="11"/>
    </row>
    <row r="375" spans="1:1" ht="20.25" x14ac:dyDescent="0.5">
      <c r="A375" s="11"/>
    </row>
    <row r="376" spans="1:1" ht="20.25" x14ac:dyDescent="0.5">
      <c r="A376" s="11"/>
    </row>
    <row r="377" spans="1:1" ht="20.25" x14ac:dyDescent="0.5">
      <c r="A377" s="11"/>
    </row>
    <row r="378" spans="1:1" ht="20.25" x14ac:dyDescent="0.5">
      <c r="A378" s="11"/>
    </row>
    <row r="379" spans="1:1" ht="20.25" x14ac:dyDescent="0.5">
      <c r="A379" s="11"/>
    </row>
    <row r="380" spans="1:1" ht="20.25" x14ac:dyDescent="0.5">
      <c r="A380" s="11"/>
    </row>
    <row r="381" spans="1:1" ht="20.25" x14ac:dyDescent="0.5">
      <c r="A381" s="11"/>
    </row>
    <row r="382" spans="1:1" ht="20.25" x14ac:dyDescent="0.5">
      <c r="A382" s="11"/>
    </row>
    <row r="383" spans="1:1" ht="20.25" x14ac:dyDescent="0.5">
      <c r="A383" s="11"/>
    </row>
    <row r="384" spans="1:1" ht="20.25" x14ac:dyDescent="0.5">
      <c r="A384" s="11"/>
    </row>
    <row r="385" spans="1:1" ht="20.25" x14ac:dyDescent="0.5">
      <c r="A385" s="11"/>
    </row>
    <row r="386" spans="1:1" ht="20.25" x14ac:dyDescent="0.5">
      <c r="A386" s="11"/>
    </row>
    <row r="387" spans="1:1" ht="20.25" x14ac:dyDescent="0.5">
      <c r="A387" s="11"/>
    </row>
    <row r="388" spans="1:1" ht="20.25" x14ac:dyDescent="0.5">
      <c r="A388" s="11"/>
    </row>
    <row r="389" spans="1:1" ht="20.25" x14ac:dyDescent="0.5">
      <c r="A389" s="11"/>
    </row>
    <row r="390" spans="1:1" ht="20.25" x14ac:dyDescent="0.5">
      <c r="A390" s="11"/>
    </row>
    <row r="391" spans="1:1" ht="20.25" x14ac:dyDescent="0.5">
      <c r="A391" s="11"/>
    </row>
    <row r="392" spans="1:1" ht="20.25" x14ac:dyDescent="0.5">
      <c r="A392" s="11"/>
    </row>
    <row r="393" spans="1:1" ht="20.25" x14ac:dyDescent="0.5">
      <c r="A393" s="11"/>
    </row>
    <row r="394" spans="1:1" ht="20.25" x14ac:dyDescent="0.5">
      <c r="A394" s="11"/>
    </row>
    <row r="395" spans="1:1" ht="20.25" x14ac:dyDescent="0.5">
      <c r="A395" s="11"/>
    </row>
    <row r="396" spans="1:1" ht="20.25" x14ac:dyDescent="0.5">
      <c r="A396" s="11"/>
    </row>
    <row r="397" spans="1:1" ht="20.25" x14ac:dyDescent="0.5">
      <c r="A397" s="11"/>
    </row>
    <row r="398" spans="1:1" ht="20.25" x14ac:dyDescent="0.5">
      <c r="A398" s="11"/>
    </row>
    <row r="399" spans="1:1" ht="20.25" x14ac:dyDescent="0.5">
      <c r="A399" s="11"/>
    </row>
    <row r="400" spans="1:1" ht="20.25" x14ac:dyDescent="0.5">
      <c r="A400" s="11"/>
    </row>
    <row r="401" spans="1:1" ht="20.25" x14ac:dyDescent="0.5">
      <c r="A401" s="11"/>
    </row>
    <row r="402" spans="1:1" ht="20.25" x14ac:dyDescent="0.5">
      <c r="A402" s="11"/>
    </row>
    <row r="403" spans="1:1" ht="20.25" x14ac:dyDescent="0.5">
      <c r="A403" s="11"/>
    </row>
    <row r="404" spans="1:1" ht="20.25" x14ac:dyDescent="0.5">
      <c r="A404" s="11"/>
    </row>
    <row r="405" spans="1:1" ht="20.25" x14ac:dyDescent="0.5">
      <c r="A405" s="11"/>
    </row>
    <row r="406" spans="1:1" ht="20.25" x14ac:dyDescent="0.5">
      <c r="A406" s="11"/>
    </row>
    <row r="407" spans="1:1" ht="20.25" x14ac:dyDescent="0.5">
      <c r="A407" s="11"/>
    </row>
    <row r="408" spans="1:1" ht="20.25" x14ac:dyDescent="0.5">
      <c r="A408" s="11"/>
    </row>
    <row r="409" spans="1:1" ht="20.25" x14ac:dyDescent="0.5">
      <c r="A409" s="11"/>
    </row>
    <row r="410" spans="1:1" ht="20.25" x14ac:dyDescent="0.5">
      <c r="A410" s="11"/>
    </row>
    <row r="411" spans="1:1" ht="20.25" x14ac:dyDescent="0.5">
      <c r="A411" s="11"/>
    </row>
    <row r="412" spans="1:1" ht="20.25" x14ac:dyDescent="0.5">
      <c r="A412" s="11"/>
    </row>
    <row r="413" spans="1:1" ht="20.25" x14ac:dyDescent="0.5">
      <c r="A413" s="11"/>
    </row>
    <row r="414" spans="1:1" ht="20.25" x14ac:dyDescent="0.5">
      <c r="A414" s="11"/>
    </row>
    <row r="415" spans="1:1" ht="20.25" x14ac:dyDescent="0.5">
      <c r="A415" s="11"/>
    </row>
    <row r="416" spans="1:1" ht="20.25" x14ac:dyDescent="0.5">
      <c r="A416" s="11"/>
    </row>
    <row r="417" spans="1:1" ht="20.25" x14ac:dyDescent="0.5">
      <c r="A417" s="11"/>
    </row>
    <row r="418" spans="1:1" ht="20.25" x14ac:dyDescent="0.5">
      <c r="A418" s="11"/>
    </row>
    <row r="419" spans="1:1" ht="20.25" x14ac:dyDescent="0.5">
      <c r="A419" s="11"/>
    </row>
    <row r="420" spans="1:1" ht="20.25" x14ac:dyDescent="0.5">
      <c r="A420" s="11"/>
    </row>
    <row r="421" spans="1:1" ht="20.25" x14ac:dyDescent="0.5">
      <c r="A421" s="11"/>
    </row>
    <row r="422" spans="1:1" ht="20.25" x14ac:dyDescent="0.5">
      <c r="A422" s="11"/>
    </row>
    <row r="423" spans="1:1" ht="20.25" x14ac:dyDescent="0.5">
      <c r="A423" s="11"/>
    </row>
    <row r="424" spans="1:1" ht="20.25" x14ac:dyDescent="0.5">
      <c r="A424" s="11"/>
    </row>
    <row r="425" spans="1:1" ht="20.25" x14ac:dyDescent="0.5">
      <c r="A425" s="11"/>
    </row>
    <row r="426" spans="1:1" ht="20.25" x14ac:dyDescent="0.5">
      <c r="A426" s="11"/>
    </row>
    <row r="427" spans="1:1" ht="20.25" x14ac:dyDescent="0.5">
      <c r="A427" s="11"/>
    </row>
    <row r="428" spans="1:1" ht="20.25" x14ac:dyDescent="0.5">
      <c r="A428" s="11"/>
    </row>
    <row r="429" spans="1:1" ht="20.25" x14ac:dyDescent="0.5">
      <c r="A429" s="11"/>
    </row>
    <row r="430" spans="1:1" ht="20.25" x14ac:dyDescent="0.5">
      <c r="A430" s="11"/>
    </row>
    <row r="431" spans="1:1" ht="20.25" x14ac:dyDescent="0.5">
      <c r="A431" s="11"/>
    </row>
    <row r="432" spans="1:1" ht="20.25" x14ac:dyDescent="0.5">
      <c r="A432" s="11"/>
    </row>
    <row r="433" spans="1:1" ht="20.25" x14ac:dyDescent="0.5">
      <c r="A433" s="11"/>
    </row>
    <row r="434" spans="1:1" ht="20.25" x14ac:dyDescent="0.5">
      <c r="A434" s="11"/>
    </row>
    <row r="435" spans="1:1" ht="20.25" x14ac:dyDescent="0.5">
      <c r="A435" s="11"/>
    </row>
    <row r="436" spans="1:1" ht="20.25" x14ac:dyDescent="0.5">
      <c r="A436" s="11"/>
    </row>
    <row r="437" spans="1:1" ht="20.25" x14ac:dyDescent="0.5">
      <c r="A437" s="11"/>
    </row>
    <row r="438" spans="1:1" ht="20.25" x14ac:dyDescent="0.5">
      <c r="A438" s="11"/>
    </row>
  </sheetData>
  <mergeCells count="13">
    <mergeCell ref="A4:Q4"/>
    <mergeCell ref="A3:Q3"/>
    <mergeCell ref="A2:Q2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4"/>
  <sheetViews>
    <sheetView rightToLeft="1" view="pageBreakPreview" zoomScale="85" zoomScaleNormal="100" zoomScaleSheetLayoutView="85" workbookViewId="0">
      <selection activeCell="S20" sqref="S20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29.425781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95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6.25" x14ac:dyDescent="0.6">
      <c r="A6" s="24" t="s">
        <v>3</v>
      </c>
      <c r="B6" s="13"/>
      <c r="C6" s="23" t="s">
        <v>97</v>
      </c>
      <c r="D6" s="23" t="s">
        <v>97</v>
      </c>
      <c r="E6" s="23" t="s">
        <v>97</v>
      </c>
      <c r="F6" s="23" t="s">
        <v>97</v>
      </c>
      <c r="G6" s="23" t="s">
        <v>97</v>
      </c>
      <c r="H6" s="23" t="s">
        <v>97</v>
      </c>
      <c r="I6" s="23" t="s">
        <v>97</v>
      </c>
      <c r="J6" s="13"/>
      <c r="K6" s="23" t="s">
        <v>98</v>
      </c>
      <c r="L6" s="23" t="s">
        <v>98</v>
      </c>
      <c r="M6" s="23" t="s">
        <v>98</v>
      </c>
      <c r="N6" s="23" t="s">
        <v>98</v>
      </c>
      <c r="O6" s="23" t="s">
        <v>98</v>
      </c>
      <c r="P6" s="23" t="s">
        <v>98</v>
      </c>
      <c r="Q6" s="23" t="s">
        <v>98</v>
      </c>
    </row>
    <row r="7" spans="1:17" ht="26.25" x14ac:dyDescent="0.6">
      <c r="A7" s="23" t="s">
        <v>3</v>
      </c>
      <c r="B7" s="13"/>
      <c r="C7" s="23" t="s">
        <v>7</v>
      </c>
      <c r="D7" s="13"/>
      <c r="E7" s="23" t="s">
        <v>113</v>
      </c>
      <c r="F7" s="13"/>
      <c r="G7" s="23" t="s">
        <v>114</v>
      </c>
      <c r="H7" s="13"/>
      <c r="I7" s="23" t="s">
        <v>116</v>
      </c>
      <c r="J7" s="13"/>
      <c r="K7" s="23" t="s">
        <v>7</v>
      </c>
      <c r="L7" s="13"/>
      <c r="M7" s="23" t="s">
        <v>113</v>
      </c>
      <c r="N7" s="13"/>
      <c r="O7" s="23" t="s">
        <v>114</v>
      </c>
      <c r="P7" s="13"/>
      <c r="Q7" s="23" t="s">
        <v>116</v>
      </c>
    </row>
    <row r="8" spans="1:17" ht="20.25" x14ac:dyDescent="0.5">
      <c r="A8" s="11" t="s">
        <v>51</v>
      </c>
      <c r="C8" s="8">
        <v>4772243</v>
      </c>
      <c r="D8" s="8"/>
      <c r="E8" s="8">
        <v>18360323320</v>
      </c>
      <c r="F8" s="8"/>
      <c r="G8" s="8">
        <v>19016181263</v>
      </c>
      <c r="H8" s="8"/>
      <c r="I8" s="8">
        <v>-655857943</v>
      </c>
      <c r="J8" s="8"/>
      <c r="K8" s="8">
        <v>4772243</v>
      </c>
      <c r="L8" s="8"/>
      <c r="M8" s="8">
        <v>18360323320</v>
      </c>
      <c r="N8" s="8"/>
      <c r="O8" s="8">
        <v>19016181263</v>
      </c>
      <c r="P8" s="8"/>
      <c r="Q8" s="8">
        <v>-655857943</v>
      </c>
    </row>
    <row r="9" spans="1:17" ht="20.25" x14ac:dyDescent="0.5">
      <c r="A9" s="11" t="s">
        <v>44</v>
      </c>
      <c r="C9" s="8">
        <v>155210</v>
      </c>
      <c r="D9" s="8"/>
      <c r="E9" s="8">
        <v>8143365582</v>
      </c>
      <c r="F9" s="8"/>
      <c r="G9" s="8">
        <v>6643576711</v>
      </c>
      <c r="H9" s="8"/>
      <c r="I9" s="8">
        <v>1499788871</v>
      </c>
      <c r="J9" s="8"/>
      <c r="K9" s="8">
        <v>155210</v>
      </c>
      <c r="L9" s="8"/>
      <c r="M9" s="8">
        <v>8143365582</v>
      </c>
      <c r="N9" s="8"/>
      <c r="O9" s="8">
        <v>6643576711</v>
      </c>
      <c r="P9" s="8"/>
      <c r="Q9" s="8">
        <v>1499788871</v>
      </c>
    </row>
    <row r="10" spans="1:17" ht="20.25" x14ac:dyDescent="0.5">
      <c r="A10" s="11" t="s">
        <v>53</v>
      </c>
      <c r="C10" s="8">
        <v>600000</v>
      </c>
      <c r="D10" s="8"/>
      <c r="E10" s="8">
        <v>13866997534</v>
      </c>
      <c r="F10" s="8"/>
      <c r="G10" s="8">
        <v>12396034855</v>
      </c>
      <c r="H10" s="8"/>
      <c r="I10" s="8">
        <v>1470962679</v>
      </c>
      <c r="J10" s="8"/>
      <c r="K10" s="8">
        <v>600000</v>
      </c>
      <c r="L10" s="8"/>
      <c r="M10" s="8">
        <v>13866997534</v>
      </c>
      <c r="N10" s="8"/>
      <c r="O10" s="8">
        <v>12396034855</v>
      </c>
      <c r="P10" s="8"/>
      <c r="Q10" s="8">
        <v>1470962679</v>
      </c>
    </row>
    <row r="11" spans="1:17" ht="20.25" x14ac:dyDescent="0.5">
      <c r="A11" s="11" t="s">
        <v>54</v>
      </c>
      <c r="C11" s="8">
        <v>720324</v>
      </c>
      <c r="D11" s="8"/>
      <c r="E11" s="8">
        <v>4115927402</v>
      </c>
      <c r="F11" s="8"/>
      <c r="G11" s="8">
        <v>3709077269</v>
      </c>
      <c r="H11" s="8"/>
      <c r="I11" s="8">
        <v>406850133</v>
      </c>
      <c r="J11" s="8"/>
      <c r="K11" s="8">
        <v>1227030</v>
      </c>
      <c r="L11" s="8"/>
      <c r="M11" s="8">
        <v>7133214301</v>
      </c>
      <c r="N11" s="8"/>
      <c r="O11" s="8">
        <v>6318197220</v>
      </c>
      <c r="P11" s="8"/>
      <c r="Q11" s="8">
        <v>815017081</v>
      </c>
    </row>
    <row r="12" spans="1:17" ht="20.25" x14ac:dyDescent="0.5">
      <c r="A12" s="11" t="s">
        <v>48</v>
      </c>
      <c r="C12" s="8">
        <v>389169</v>
      </c>
      <c r="D12" s="8"/>
      <c r="E12" s="8">
        <v>3711009740</v>
      </c>
      <c r="F12" s="8"/>
      <c r="G12" s="8">
        <v>3633714400</v>
      </c>
      <c r="H12" s="8"/>
      <c r="I12" s="8">
        <v>77295340</v>
      </c>
      <c r="J12" s="8"/>
      <c r="K12" s="8">
        <v>1889169</v>
      </c>
      <c r="L12" s="8"/>
      <c r="M12" s="8">
        <v>19859352030</v>
      </c>
      <c r="N12" s="8"/>
      <c r="O12" s="8">
        <v>17639381895</v>
      </c>
      <c r="P12" s="8"/>
      <c r="Q12" s="8">
        <v>2219970135</v>
      </c>
    </row>
    <row r="13" spans="1:17" ht="20.25" x14ac:dyDescent="0.5">
      <c r="A13" s="11" t="s">
        <v>31</v>
      </c>
      <c r="C13" s="8">
        <v>6103764</v>
      </c>
      <c r="D13" s="8"/>
      <c r="E13" s="8">
        <v>10443540204</v>
      </c>
      <c r="F13" s="8"/>
      <c r="G13" s="8">
        <v>7189924225</v>
      </c>
      <c r="H13" s="8"/>
      <c r="I13" s="8">
        <v>3253615979</v>
      </c>
      <c r="J13" s="8"/>
      <c r="K13" s="8">
        <v>6103764</v>
      </c>
      <c r="L13" s="8"/>
      <c r="M13" s="8">
        <v>10443540204</v>
      </c>
      <c r="N13" s="8"/>
      <c r="O13" s="8">
        <v>7189924225</v>
      </c>
      <c r="P13" s="8"/>
      <c r="Q13" s="8">
        <v>3253615979</v>
      </c>
    </row>
    <row r="14" spans="1:17" ht="20.25" x14ac:dyDescent="0.5">
      <c r="A14" s="11" t="s">
        <v>39</v>
      </c>
      <c r="C14" s="8">
        <v>1401301</v>
      </c>
      <c r="D14" s="8"/>
      <c r="E14" s="8">
        <v>39325171867</v>
      </c>
      <c r="F14" s="8"/>
      <c r="G14" s="8">
        <v>34294755437</v>
      </c>
      <c r="H14" s="8"/>
      <c r="I14" s="8">
        <v>5030416430</v>
      </c>
      <c r="J14" s="8"/>
      <c r="K14" s="8">
        <v>2530547</v>
      </c>
      <c r="L14" s="8"/>
      <c r="M14" s="8">
        <v>68378207848</v>
      </c>
      <c r="N14" s="8"/>
      <c r="O14" s="8">
        <v>61931369840</v>
      </c>
      <c r="P14" s="8"/>
      <c r="Q14" s="8">
        <v>6446838008</v>
      </c>
    </row>
    <row r="15" spans="1:17" ht="20.25" x14ac:dyDescent="0.5">
      <c r="A15" s="11" t="s">
        <v>19</v>
      </c>
      <c r="C15" s="8">
        <v>5012181</v>
      </c>
      <c r="D15" s="8"/>
      <c r="E15" s="8">
        <v>10238975352</v>
      </c>
      <c r="F15" s="8"/>
      <c r="G15" s="8">
        <v>8983192414</v>
      </c>
      <c r="H15" s="8"/>
      <c r="I15" s="8">
        <v>1255782938</v>
      </c>
      <c r="J15" s="8"/>
      <c r="K15" s="8">
        <v>5683400</v>
      </c>
      <c r="L15" s="8"/>
      <c r="M15" s="8">
        <v>11654512251</v>
      </c>
      <c r="N15" s="8"/>
      <c r="O15" s="8">
        <v>10186199537</v>
      </c>
      <c r="P15" s="8"/>
      <c r="Q15" s="8">
        <v>1468312714</v>
      </c>
    </row>
    <row r="16" spans="1:17" ht="20.25" x14ac:dyDescent="0.5">
      <c r="A16" s="11" t="s">
        <v>32</v>
      </c>
      <c r="C16" s="8">
        <v>1199271</v>
      </c>
      <c r="D16" s="8"/>
      <c r="E16" s="8">
        <v>18679181399</v>
      </c>
      <c r="F16" s="8"/>
      <c r="G16" s="8">
        <v>16296490064</v>
      </c>
      <c r="H16" s="8"/>
      <c r="I16" s="8">
        <v>2382691335</v>
      </c>
      <c r="J16" s="8"/>
      <c r="K16" s="8">
        <v>1199271</v>
      </c>
      <c r="L16" s="8"/>
      <c r="M16" s="8">
        <v>18679181399</v>
      </c>
      <c r="N16" s="8"/>
      <c r="O16" s="8">
        <v>16296490064</v>
      </c>
      <c r="P16" s="8"/>
      <c r="Q16" s="8">
        <v>2382691335</v>
      </c>
    </row>
    <row r="17" spans="1:17" ht="20.25" x14ac:dyDescent="0.5">
      <c r="A17" s="11" t="s">
        <v>45</v>
      </c>
      <c r="C17" s="8">
        <v>13750000</v>
      </c>
      <c r="D17" s="8"/>
      <c r="E17" s="8">
        <v>46209527948</v>
      </c>
      <c r="F17" s="8"/>
      <c r="G17" s="8">
        <v>50121243575</v>
      </c>
      <c r="H17" s="8"/>
      <c r="I17" s="8">
        <v>-3911715627</v>
      </c>
      <c r="J17" s="8"/>
      <c r="K17" s="8">
        <v>24750000</v>
      </c>
      <c r="L17" s="8"/>
      <c r="M17" s="8">
        <v>91059607503</v>
      </c>
      <c r="N17" s="8"/>
      <c r="O17" s="8">
        <v>90218238412</v>
      </c>
      <c r="P17" s="8"/>
      <c r="Q17" s="8">
        <v>841369091</v>
      </c>
    </row>
    <row r="18" spans="1:17" ht="20.25" x14ac:dyDescent="0.5">
      <c r="A18" s="11" t="s">
        <v>28</v>
      </c>
      <c r="C18" s="8">
        <v>354614</v>
      </c>
      <c r="D18" s="8"/>
      <c r="E18" s="8">
        <v>1898709629</v>
      </c>
      <c r="F18" s="8"/>
      <c r="G18" s="8">
        <v>1781555447</v>
      </c>
      <c r="H18" s="8"/>
      <c r="I18" s="8">
        <v>117154182</v>
      </c>
      <c r="J18" s="8"/>
      <c r="K18" s="8">
        <v>1522111</v>
      </c>
      <c r="L18" s="8"/>
      <c r="M18" s="8">
        <v>8320349469</v>
      </c>
      <c r="N18" s="8"/>
      <c r="O18" s="8">
        <v>7646977137</v>
      </c>
      <c r="P18" s="8"/>
      <c r="Q18" s="8">
        <v>673372332</v>
      </c>
    </row>
    <row r="19" spans="1:17" ht="20.25" x14ac:dyDescent="0.5">
      <c r="A19" s="11" t="s">
        <v>36</v>
      </c>
      <c r="C19" s="8">
        <v>2374543</v>
      </c>
      <c r="D19" s="8"/>
      <c r="E19" s="8">
        <v>23952833108</v>
      </c>
      <c r="F19" s="8"/>
      <c r="G19" s="8">
        <v>29481576742</v>
      </c>
      <c r="H19" s="8"/>
      <c r="I19" s="8">
        <v>-5528743634</v>
      </c>
      <c r="J19" s="8"/>
      <c r="K19" s="8">
        <v>2987610</v>
      </c>
      <c r="L19" s="8"/>
      <c r="M19" s="8">
        <v>31469986702</v>
      </c>
      <c r="N19" s="8"/>
      <c r="O19" s="8">
        <v>37093223169</v>
      </c>
      <c r="P19" s="8"/>
      <c r="Q19" s="8">
        <v>-5623236467</v>
      </c>
    </row>
    <row r="20" spans="1:17" ht="20.25" x14ac:dyDescent="0.5">
      <c r="A20" s="11" t="s">
        <v>15</v>
      </c>
      <c r="C20" s="8">
        <v>4519102</v>
      </c>
      <c r="D20" s="8"/>
      <c r="E20" s="8">
        <v>10393195891</v>
      </c>
      <c r="F20" s="8"/>
      <c r="G20" s="8">
        <v>10964974024</v>
      </c>
      <c r="H20" s="8"/>
      <c r="I20" s="8">
        <v>-571778133</v>
      </c>
      <c r="J20" s="8"/>
      <c r="K20" s="8">
        <v>4519102</v>
      </c>
      <c r="L20" s="8"/>
      <c r="M20" s="8">
        <v>10393195891</v>
      </c>
      <c r="N20" s="8"/>
      <c r="O20" s="8">
        <v>10964974024</v>
      </c>
      <c r="P20" s="8"/>
      <c r="Q20" s="8">
        <v>-571778133</v>
      </c>
    </row>
    <row r="21" spans="1:17" ht="20.25" x14ac:dyDescent="0.5">
      <c r="A21" s="11" t="s">
        <v>117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3000000</v>
      </c>
      <c r="L21" s="8"/>
      <c r="M21" s="8">
        <v>32058688411</v>
      </c>
      <c r="N21" s="8"/>
      <c r="O21" s="8">
        <v>31700254500</v>
      </c>
      <c r="P21" s="8"/>
      <c r="Q21" s="8">
        <v>358433911</v>
      </c>
    </row>
    <row r="22" spans="1:17" ht="20.25" x14ac:dyDescent="0.5">
      <c r="A22" s="11" t="s">
        <v>118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120000</v>
      </c>
      <c r="L22" s="8"/>
      <c r="M22" s="8">
        <v>708558850</v>
      </c>
      <c r="N22" s="8"/>
      <c r="O22" s="8">
        <v>660844440</v>
      </c>
      <c r="P22" s="8"/>
      <c r="Q22" s="8">
        <v>47714410</v>
      </c>
    </row>
    <row r="23" spans="1:17" ht="20.25" x14ac:dyDescent="0.5">
      <c r="A23" s="11" t="s">
        <v>119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2635520</v>
      </c>
      <c r="L23" s="8"/>
      <c r="M23" s="8">
        <v>10193126679</v>
      </c>
      <c r="N23" s="8"/>
      <c r="O23" s="8">
        <v>10419098334</v>
      </c>
      <c r="P23" s="8"/>
      <c r="Q23" s="8">
        <v>-225971655</v>
      </c>
    </row>
    <row r="24" spans="1:17" ht="20.25" x14ac:dyDescent="0.5">
      <c r="A24" s="11" t="s">
        <v>33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264593</v>
      </c>
      <c r="L24" s="8"/>
      <c r="M24" s="8">
        <v>5157067285</v>
      </c>
      <c r="N24" s="8"/>
      <c r="O24" s="8">
        <v>5197248981</v>
      </c>
      <c r="P24" s="8"/>
      <c r="Q24" s="8">
        <v>-40181696</v>
      </c>
    </row>
    <row r="25" spans="1:17" ht="20.25" x14ac:dyDescent="0.5">
      <c r="A25" s="11" t="s">
        <v>120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52205</v>
      </c>
      <c r="L25" s="8"/>
      <c r="M25" s="8">
        <v>3764128046</v>
      </c>
      <c r="N25" s="8"/>
      <c r="O25" s="8">
        <v>3479298019</v>
      </c>
      <c r="P25" s="8"/>
      <c r="Q25" s="8">
        <v>284830027</v>
      </c>
    </row>
    <row r="26" spans="1:17" ht="20.25" x14ac:dyDescent="0.5">
      <c r="A26" s="11" t="s">
        <v>104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43000</v>
      </c>
      <c r="L26" s="8"/>
      <c r="M26" s="8">
        <v>39982751814</v>
      </c>
      <c r="N26" s="8"/>
      <c r="O26" s="8">
        <v>39986191189</v>
      </c>
      <c r="P26" s="8"/>
      <c r="Q26" s="8">
        <v>-3439375</v>
      </c>
    </row>
    <row r="27" spans="1:17" ht="19.5" thickBot="1" x14ac:dyDescent="0.5">
      <c r="C27" s="9">
        <f>SUM(C8:C26)</f>
        <v>41351722</v>
      </c>
      <c r="D27" s="8"/>
      <c r="E27" s="9">
        <f>SUM(E8:E26)</f>
        <v>209338758976</v>
      </c>
      <c r="F27" s="8"/>
      <c r="G27" s="9">
        <f>SUM(G8:G26)</f>
        <v>204512296426</v>
      </c>
      <c r="H27" s="8"/>
      <c r="I27" s="9">
        <f>SUM(I8:I26)</f>
        <v>4826462550</v>
      </c>
      <c r="J27" s="8"/>
      <c r="K27" s="9">
        <f>SUM(K8:K26)</f>
        <v>64054775</v>
      </c>
      <c r="L27" s="8"/>
      <c r="M27" s="9">
        <f>SUM(M8:M26)</f>
        <v>409626155119</v>
      </c>
      <c r="N27" s="8"/>
      <c r="O27" s="9">
        <f>SUM(O8:O26)</f>
        <v>394983703815</v>
      </c>
      <c r="P27" s="8"/>
      <c r="Q27" s="9">
        <f>SUM(Q8:Q26)</f>
        <v>14642451304</v>
      </c>
    </row>
    <row r="28" spans="1:17" ht="19.5" thickTop="1" x14ac:dyDescent="0.4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45">
      <c r="I29" s="3"/>
      <c r="O29" s="3"/>
      <c r="Q29" s="3"/>
    </row>
    <row r="30" spans="1:17" x14ac:dyDescent="0.45">
      <c r="I30" s="18"/>
      <c r="M30" s="3"/>
      <c r="O30" s="3"/>
      <c r="Q30" s="18"/>
    </row>
    <row r="31" spans="1:17" x14ac:dyDescent="0.45">
      <c r="I31" s="18"/>
      <c r="M31" s="3"/>
      <c r="Q31" s="18"/>
    </row>
    <row r="32" spans="1:17" x14ac:dyDescent="0.45">
      <c r="I32" s="3"/>
      <c r="M32" s="18"/>
      <c r="O32" s="3"/>
      <c r="Q32" s="3"/>
    </row>
    <row r="33" spans="13:15" x14ac:dyDescent="0.45">
      <c r="M33" s="3"/>
      <c r="O33" s="3"/>
    </row>
    <row r="34" spans="13:15" x14ac:dyDescent="0.45">
      <c r="O3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63"/>
  <sheetViews>
    <sheetView rightToLeft="1" view="pageBreakPreview" zoomScale="85" zoomScaleNormal="85" zoomScaleSheetLayoutView="85" workbookViewId="0">
      <selection activeCell="W5" sqref="W5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26.5703125" style="1" bestFit="1" customWidth="1"/>
    <col min="24" max="24" width="13.85546875" style="1" customWidth="1"/>
    <col min="25" max="25" width="17" style="1" bestFit="1" customWidth="1"/>
    <col min="26" max="16384" width="9.140625" style="1"/>
  </cols>
  <sheetData>
    <row r="2" spans="1:25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5" ht="30" x14ac:dyDescent="0.45">
      <c r="A3" s="25" t="s">
        <v>95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5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6" spans="1:25" ht="30" x14ac:dyDescent="0.45">
      <c r="A6" s="25" t="s">
        <v>3</v>
      </c>
      <c r="C6" s="26" t="s">
        <v>97</v>
      </c>
      <c r="D6" s="26" t="s">
        <v>97</v>
      </c>
      <c r="E6" s="26" t="s">
        <v>97</v>
      </c>
      <c r="F6" s="26" t="s">
        <v>97</v>
      </c>
      <c r="G6" s="26" t="s">
        <v>97</v>
      </c>
      <c r="H6" s="26" t="s">
        <v>97</v>
      </c>
      <c r="I6" s="26" t="s">
        <v>97</v>
      </c>
      <c r="J6" s="26" t="s">
        <v>97</v>
      </c>
      <c r="K6" s="26" t="s">
        <v>97</v>
      </c>
      <c r="M6" s="26" t="s">
        <v>98</v>
      </c>
      <c r="N6" s="26" t="s">
        <v>98</v>
      </c>
      <c r="O6" s="26" t="s">
        <v>98</v>
      </c>
      <c r="P6" s="26" t="s">
        <v>98</v>
      </c>
      <c r="Q6" s="26" t="s">
        <v>98</v>
      </c>
      <c r="R6" s="26" t="s">
        <v>98</v>
      </c>
      <c r="S6" s="26" t="s">
        <v>98</v>
      </c>
      <c r="T6" s="26" t="s">
        <v>98</v>
      </c>
      <c r="U6" s="26" t="s">
        <v>98</v>
      </c>
    </row>
    <row r="7" spans="1:25" ht="30" x14ac:dyDescent="0.45">
      <c r="A7" s="26" t="s">
        <v>3</v>
      </c>
      <c r="C7" s="26" t="s">
        <v>121</v>
      </c>
      <c r="E7" s="26" t="s">
        <v>122</v>
      </c>
      <c r="G7" s="26" t="s">
        <v>123</v>
      </c>
      <c r="I7" s="26" t="s">
        <v>70</v>
      </c>
      <c r="K7" s="26" t="s">
        <v>124</v>
      </c>
      <c r="M7" s="26" t="s">
        <v>121</v>
      </c>
      <c r="O7" s="26" t="s">
        <v>122</v>
      </c>
      <c r="Q7" s="26" t="s">
        <v>123</v>
      </c>
      <c r="S7" s="26" t="s">
        <v>70</v>
      </c>
      <c r="U7" s="26" t="s">
        <v>124</v>
      </c>
    </row>
    <row r="8" spans="1:25" ht="20.25" x14ac:dyDescent="0.5">
      <c r="A8" s="11" t="s">
        <v>51</v>
      </c>
      <c r="C8" s="8">
        <v>0</v>
      </c>
      <c r="D8" s="8"/>
      <c r="E8" s="8">
        <v>0</v>
      </c>
      <c r="F8" s="8"/>
      <c r="G8" s="8">
        <v>-655857943</v>
      </c>
      <c r="H8" s="8"/>
      <c r="I8" s="8">
        <v>-655857943</v>
      </c>
      <c r="K8" s="6">
        <v>3.5000000000000001E-3</v>
      </c>
      <c r="M8" s="8">
        <v>0</v>
      </c>
      <c r="N8" s="8"/>
      <c r="O8" s="8">
        <v>0</v>
      </c>
      <c r="P8" s="8"/>
      <c r="Q8" s="8">
        <v>-655857943</v>
      </c>
      <c r="R8" s="8"/>
      <c r="S8" s="8">
        <f>M8+O8+Q8</f>
        <v>-655857943</v>
      </c>
      <c r="U8" s="6">
        <v>-1.9300000000000001E-2</v>
      </c>
      <c r="Y8" s="14"/>
    </row>
    <row r="9" spans="1:25" ht="20.25" x14ac:dyDescent="0.5">
      <c r="A9" s="11" t="s">
        <v>44</v>
      </c>
      <c r="C9" s="8">
        <v>0</v>
      </c>
      <c r="D9" s="8"/>
      <c r="E9" s="8">
        <v>0</v>
      </c>
      <c r="F9" s="8"/>
      <c r="G9" s="8">
        <v>1499788871</v>
      </c>
      <c r="H9" s="8"/>
      <c r="I9" s="8">
        <v>1499788871</v>
      </c>
      <c r="K9" s="6">
        <v>-8.0000000000000002E-3</v>
      </c>
      <c r="M9" s="8">
        <v>0</v>
      </c>
      <c r="N9" s="8"/>
      <c r="O9" s="8">
        <v>0</v>
      </c>
      <c r="P9" s="8"/>
      <c r="Q9" s="8">
        <v>1499788871</v>
      </c>
      <c r="R9" s="8"/>
      <c r="S9" s="8">
        <f t="shared" ref="S9:S59" si="0">M9+O9+Q9</f>
        <v>1499788871</v>
      </c>
      <c r="U9" s="6">
        <v>4.4200000000000003E-2</v>
      </c>
      <c r="Y9" s="14"/>
    </row>
    <row r="10" spans="1:25" ht="20.25" x14ac:dyDescent="0.5">
      <c r="A10" s="11" t="s">
        <v>53</v>
      </c>
      <c r="C10" s="8">
        <v>0</v>
      </c>
      <c r="D10" s="8"/>
      <c r="E10" s="8">
        <v>-3664139195</v>
      </c>
      <c r="F10" s="8"/>
      <c r="G10" s="8">
        <v>1470962679</v>
      </c>
      <c r="H10" s="8"/>
      <c r="I10" s="8">
        <v>-2193176516</v>
      </c>
      <c r="K10" s="6">
        <v>1.18E-2</v>
      </c>
      <c r="M10" s="8">
        <v>0</v>
      </c>
      <c r="N10" s="8"/>
      <c r="O10" s="8">
        <v>1188429927</v>
      </c>
      <c r="P10" s="8"/>
      <c r="Q10" s="8">
        <v>1470962679</v>
      </c>
      <c r="R10" s="8"/>
      <c r="S10" s="8">
        <f t="shared" si="0"/>
        <v>2659392606</v>
      </c>
      <c r="U10" s="6">
        <v>7.8399999999999997E-2</v>
      </c>
      <c r="Y10" s="14"/>
    </row>
    <row r="11" spans="1:25" ht="20.25" x14ac:dyDescent="0.5">
      <c r="A11" s="11" t="s">
        <v>54</v>
      </c>
      <c r="C11" s="8">
        <v>0</v>
      </c>
      <c r="D11" s="8"/>
      <c r="E11" s="8">
        <v>-602338704</v>
      </c>
      <c r="F11" s="8"/>
      <c r="G11" s="8">
        <v>406850133</v>
      </c>
      <c r="H11" s="8"/>
      <c r="I11" s="8">
        <v>-195488571</v>
      </c>
      <c r="K11" s="6">
        <v>1E-3</v>
      </c>
      <c r="M11" s="8">
        <v>0</v>
      </c>
      <c r="N11" s="8"/>
      <c r="O11" s="8">
        <v>2825655162</v>
      </c>
      <c r="P11" s="8"/>
      <c r="Q11" s="8">
        <v>815017081</v>
      </c>
      <c r="R11" s="8"/>
      <c r="S11" s="8">
        <f t="shared" si="0"/>
        <v>3640672243</v>
      </c>
      <c r="U11" s="6">
        <v>0.1074</v>
      </c>
      <c r="Y11" s="14"/>
    </row>
    <row r="12" spans="1:25" ht="20.25" x14ac:dyDescent="0.5">
      <c r="A12" s="11" t="s">
        <v>48</v>
      </c>
      <c r="C12" s="8">
        <v>0</v>
      </c>
      <c r="D12" s="8"/>
      <c r="E12" s="8">
        <v>-1965725153</v>
      </c>
      <c r="F12" s="8"/>
      <c r="G12" s="8">
        <v>77295340</v>
      </c>
      <c r="H12" s="8"/>
      <c r="I12" s="8">
        <v>-1888429813</v>
      </c>
      <c r="K12" s="6">
        <v>1.01E-2</v>
      </c>
      <c r="M12" s="8">
        <v>0</v>
      </c>
      <c r="N12" s="8"/>
      <c r="O12" s="8">
        <v>59900254</v>
      </c>
      <c r="P12" s="8"/>
      <c r="Q12" s="8">
        <v>2219970135</v>
      </c>
      <c r="R12" s="8"/>
      <c r="S12" s="8">
        <f t="shared" si="0"/>
        <v>2279870389</v>
      </c>
      <c r="U12" s="6">
        <v>6.7199999999999996E-2</v>
      </c>
      <c r="Y12" s="14"/>
    </row>
    <row r="13" spans="1:25" ht="20.25" x14ac:dyDescent="0.5">
      <c r="A13" s="11" t="s">
        <v>31</v>
      </c>
      <c r="C13" s="8">
        <v>0</v>
      </c>
      <c r="D13" s="8"/>
      <c r="E13" s="8">
        <v>0</v>
      </c>
      <c r="F13" s="8"/>
      <c r="G13" s="8">
        <v>3253615979</v>
      </c>
      <c r="H13" s="8"/>
      <c r="I13" s="8">
        <v>3253615979</v>
      </c>
      <c r="K13" s="6">
        <v>-1.7399999999999999E-2</v>
      </c>
      <c r="M13" s="8">
        <v>0</v>
      </c>
      <c r="N13" s="8"/>
      <c r="O13" s="8">
        <v>0</v>
      </c>
      <c r="P13" s="8"/>
      <c r="Q13" s="8">
        <v>3253615979</v>
      </c>
      <c r="R13" s="8"/>
      <c r="S13" s="8">
        <f t="shared" si="0"/>
        <v>3253615979</v>
      </c>
      <c r="U13" s="6">
        <v>9.6000000000000002E-2</v>
      </c>
      <c r="Y13" s="14"/>
    </row>
    <row r="14" spans="1:25" ht="20.25" x14ac:dyDescent="0.5">
      <c r="A14" s="11" t="s">
        <v>39</v>
      </c>
      <c r="C14" s="8">
        <v>0</v>
      </c>
      <c r="D14" s="8"/>
      <c r="E14" s="8">
        <v>0</v>
      </c>
      <c r="F14" s="8"/>
      <c r="G14" s="8">
        <v>5030416430</v>
      </c>
      <c r="H14" s="8"/>
      <c r="I14" s="8">
        <v>5030416430</v>
      </c>
      <c r="K14" s="6">
        <v>-2.7E-2</v>
      </c>
      <c r="M14" s="8">
        <v>0</v>
      </c>
      <c r="N14" s="8"/>
      <c r="O14" s="8">
        <v>0</v>
      </c>
      <c r="P14" s="8"/>
      <c r="Q14" s="8">
        <v>6446838008</v>
      </c>
      <c r="R14" s="8"/>
      <c r="S14" s="8">
        <f t="shared" si="0"/>
        <v>6446838008</v>
      </c>
      <c r="U14" s="6">
        <v>0.19009999999999999</v>
      </c>
      <c r="Y14" s="14"/>
    </row>
    <row r="15" spans="1:25" ht="20.25" x14ac:dyDescent="0.5">
      <c r="A15" s="11" t="s">
        <v>19</v>
      </c>
      <c r="C15" s="8">
        <v>0</v>
      </c>
      <c r="D15" s="8"/>
      <c r="E15" s="8">
        <v>0</v>
      </c>
      <c r="F15" s="8"/>
      <c r="G15" s="8">
        <v>1255782938</v>
      </c>
      <c r="H15" s="8"/>
      <c r="I15" s="8">
        <v>1255782938</v>
      </c>
      <c r="K15" s="6">
        <v>-6.7000000000000002E-3</v>
      </c>
      <c r="M15" s="8">
        <v>0</v>
      </c>
      <c r="N15" s="8"/>
      <c r="O15" s="8">
        <v>0</v>
      </c>
      <c r="P15" s="8"/>
      <c r="Q15" s="8">
        <v>1468312714</v>
      </c>
      <c r="R15" s="8"/>
      <c r="S15" s="8">
        <f t="shared" si="0"/>
        <v>1468312714</v>
      </c>
      <c r="U15" s="6">
        <v>4.3299999999999998E-2</v>
      </c>
      <c r="Y15" s="14"/>
    </row>
    <row r="16" spans="1:25" ht="20.25" x14ac:dyDescent="0.5">
      <c r="A16" s="11" t="s">
        <v>32</v>
      </c>
      <c r="C16" s="8">
        <v>0</v>
      </c>
      <c r="D16" s="8"/>
      <c r="E16" s="8">
        <v>0</v>
      </c>
      <c r="F16" s="8"/>
      <c r="G16" s="8">
        <v>2382691335</v>
      </c>
      <c r="H16" s="8"/>
      <c r="I16" s="8">
        <v>2382691335</v>
      </c>
      <c r="K16" s="6">
        <v>-1.2800000000000001E-2</v>
      </c>
      <c r="M16" s="8">
        <v>0</v>
      </c>
      <c r="N16" s="8"/>
      <c r="O16" s="8">
        <v>0</v>
      </c>
      <c r="P16" s="8"/>
      <c r="Q16" s="8">
        <v>2382691335</v>
      </c>
      <c r="R16" s="8"/>
      <c r="S16" s="8">
        <f>M16+O16+Q16</f>
        <v>2382691335</v>
      </c>
      <c r="U16" s="6">
        <v>7.0300000000000001E-2</v>
      </c>
      <c r="Y16" s="14"/>
    </row>
    <row r="17" spans="1:25" ht="20.25" x14ac:dyDescent="0.5">
      <c r="A17" s="11" t="s">
        <v>45</v>
      </c>
      <c r="C17" s="8">
        <v>0</v>
      </c>
      <c r="D17" s="8"/>
      <c r="E17" s="8">
        <v>0</v>
      </c>
      <c r="F17" s="8"/>
      <c r="G17" s="8">
        <v>-3911715627</v>
      </c>
      <c r="H17" s="8"/>
      <c r="I17" s="8">
        <v>-3911715627</v>
      </c>
      <c r="K17" s="6">
        <v>2.1000000000000001E-2</v>
      </c>
      <c r="M17" s="8">
        <v>0</v>
      </c>
      <c r="N17" s="8"/>
      <c r="O17" s="8">
        <v>0</v>
      </c>
      <c r="P17" s="8"/>
      <c r="Q17" s="8">
        <v>841369091</v>
      </c>
      <c r="R17" s="8"/>
      <c r="S17" s="8">
        <f t="shared" si="0"/>
        <v>841369091</v>
      </c>
      <c r="U17" s="6">
        <v>2.4799999999999999E-2</v>
      </c>
      <c r="Y17" s="14"/>
    </row>
    <row r="18" spans="1:25" ht="20.25" x14ac:dyDescent="0.5">
      <c r="A18" s="11" t="s">
        <v>28</v>
      </c>
      <c r="C18" s="8">
        <v>0</v>
      </c>
      <c r="D18" s="8"/>
      <c r="E18" s="8">
        <v>0</v>
      </c>
      <c r="F18" s="8"/>
      <c r="G18" s="8">
        <v>117154182</v>
      </c>
      <c r="H18" s="8"/>
      <c r="I18" s="8">
        <v>117154182</v>
      </c>
      <c r="K18" s="6">
        <v>-5.9999999999999995E-4</v>
      </c>
      <c r="M18" s="8">
        <v>0</v>
      </c>
      <c r="N18" s="8"/>
      <c r="O18" s="8">
        <v>0</v>
      </c>
      <c r="P18" s="8"/>
      <c r="Q18" s="8">
        <v>673372332</v>
      </c>
      <c r="R18" s="8"/>
      <c r="S18" s="8">
        <f t="shared" si="0"/>
        <v>673372332</v>
      </c>
      <c r="U18" s="6">
        <v>1.9900000000000001E-2</v>
      </c>
      <c r="Y18" s="14"/>
    </row>
    <row r="19" spans="1:25" ht="20.25" x14ac:dyDescent="0.5">
      <c r="A19" s="11" t="s">
        <v>36</v>
      </c>
      <c r="C19" s="8">
        <v>0</v>
      </c>
      <c r="D19" s="8"/>
      <c r="E19" s="8">
        <v>0</v>
      </c>
      <c r="F19" s="8"/>
      <c r="G19" s="8">
        <v>-5528743634</v>
      </c>
      <c r="H19" s="8"/>
      <c r="I19" s="8">
        <v>-5528743634</v>
      </c>
      <c r="K19" s="6">
        <v>2.9600000000000001E-2</v>
      </c>
      <c r="M19" s="8">
        <v>0</v>
      </c>
      <c r="N19" s="8"/>
      <c r="O19" s="8">
        <v>0</v>
      </c>
      <c r="P19" s="8"/>
      <c r="Q19" s="8">
        <v>-5623236467</v>
      </c>
      <c r="R19" s="8"/>
      <c r="S19" s="8">
        <f t="shared" si="0"/>
        <v>-5623236467</v>
      </c>
      <c r="U19" s="6">
        <v>-0.1658</v>
      </c>
      <c r="Y19" s="14"/>
    </row>
    <row r="20" spans="1:25" ht="20.25" x14ac:dyDescent="0.5">
      <c r="A20" s="11" t="s">
        <v>15</v>
      </c>
      <c r="C20" s="8">
        <v>0</v>
      </c>
      <c r="D20" s="8"/>
      <c r="E20" s="8">
        <v>-14109325425</v>
      </c>
      <c r="F20" s="8"/>
      <c r="G20" s="8">
        <v>-571778133</v>
      </c>
      <c r="H20" s="8"/>
      <c r="I20" s="8">
        <v>-14681103558</v>
      </c>
      <c r="K20" s="6">
        <v>7.8700000000000006E-2</v>
      </c>
      <c r="M20" s="8">
        <v>0</v>
      </c>
      <c r="N20" s="8"/>
      <c r="O20" s="8">
        <v>-3786125942</v>
      </c>
      <c r="P20" s="8"/>
      <c r="Q20" s="8">
        <v>-571778133</v>
      </c>
      <c r="R20" s="8"/>
      <c r="S20" s="8">
        <f t="shared" si="0"/>
        <v>-4357904075</v>
      </c>
      <c r="U20" s="6">
        <v>-0.1285</v>
      </c>
      <c r="Y20" s="14"/>
    </row>
    <row r="21" spans="1:25" ht="20.25" x14ac:dyDescent="0.5">
      <c r="A21" s="11" t="s">
        <v>117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K21" s="6">
        <v>0</v>
      </c>
      <c r="M21" s="8">
        <v>0</v>
      </c>
      <c r="N21" s="8"/>
      <c r="O21" s="8">
        <v>0</v>
      </c>
      <c r="P21" s="8"/>
      <c r="Q21" s="8">
        <v>358433911</v>
      </c>
      <c r="R21" s="8"/>
      <c r="S21" s="8">
        <f t="shared" si="0"/>
        <v>358433911</v>
      </c>
      <c r="U21" s="6">
        <v>1.06E-2</v>
      </c>
      <c r="Y21" s="14"/>
    </row>
    <row r="22" spans="1:25" ht="20.25" x14ac:dyDescent="0.5">
      <c r="A22" s="11" t="s">
        <v>118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K22" s="6">
        <v>0</v>
      </c>
      <c r="M22" s="8">
        <v>0</v>
      </c>
      <c r="N22" s="8"/>
      <c r="O22" s="8">
        <v>0</v>
      </c>
      <c r="P22" s="8"/>
      <c r="Q22" s="8">
        <v>47714410</v>
      </c>
      <c r="R22" s="8"/>
      <c r="S22" s="8">
        <f t="shared" si="0"/>
        <v>47714410</v>
      </c>
      <c r="U22" s="6">
        <v>1.4E-3</v>
      </c>
      <c r="Y22" s="14"/>
    </row>
    <row r="23" spans="1:25" ht="20.25" x14ac:dyDescent="0.5">
      <c r="A23" s="11" t="s">
        <v>119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K23" s="6">
        <v>0</v>
      </c>
      <c r="M23" s="8">
        <v>0</v>
      </c>
      <c r="N23" s="8"/>
      <c r="O23" s="8">
        <v>0</v>
      </c>
      <c r="P23" s="8"/>
      <c r="Q23" s="8">
        <v>-225971655</v>
      </c>
      <c r="R23" s="8"/>
      <c r="S23" s="8">
        <f t="shared" si="0"/>
        <v>-225971655</v>
      </c>
      <c r="U23" s="6">
        <v>-6.7000000000000002E-3</v>
      </c>
      <c r="Y23" s="14"/>
    </row>
    <row r="24" spans="1:25" ht="20.25" x14ac:dyDescent="0.5">
      <c r="A24" s="11" t="s">
        <v>33</v>
      </c>
      <c r="C24" s="8">
        <v>0</v>
      </c>
      <c r="D24" s="8"/>
      <c r="E24" s="8">
        <v>-3489115500</v>
      </c>
      <c r="F24" s="8"/>
      <c r="G24" s="8">
        <v>0</v>
      </c>
      <c r="H24" s="8"/>
      <c r="I24" s="8">
        <v>-3489115500</v>
      </c>
      <c r="K24" s="6">
        <v>1.8700000000000001E-2</v>
      </c>
      <c r="M24" s="8">
        <v>0</v>
      </c>
      <c r="N24" s="8"/>
      <c r="O24" s="8">
        <v>2992587555</v>
      </c>
      <c r="P24" s="8"/>
      <c r="Q24" s="8">
        <v>-40181696</v>
      </c>
      <c r="R24" s="8"/>
      <c r="S24" s="8">
        <f t="shared" si="0"/>
        <v>2952405859</v>
      </c>
      <c r="U24" s="6">
        <v>8.7099999999999997E-2</v>
      </c>
      <c r="Y24" s="14"/>
    </row>
    <row r="25" spans="1:25" ht="20.25" x14ac:dyDescent="0.5">
      <c r="A25" s="11" t="s">
        <v>120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K25" s="6">
        <v>0</v>
      </c>
      <c r="M25" s="8">
        <v>0</v>
      </c>
      <c r="N25" s="8"/>
      <c r="O25" s="8">
        <v>0</v>
      </c>
      <c r="P25" s="8"/>
      <c r="Q25" s="8">
        <v>284830027</v>
      </c>
      <c r="R25" s="8"/>
      <c r="S25" s="8">
        <f t="shared" si="0"/>
        <v>284830027</v>
      </c>
      <c r="U25" s="6">
        <v>8.3999999999999995E-3</v>
      </c>
      <c r="Y25" s="14"/>
    </row>
    <row r="26" spans="1:25" ht="20.25" x14ac:dyDescent="0.5">
      <c r="A26" s="11" t="s">
        <v>50</v>
      </c>
      <c r="C26" s="8">
        <v>0</v>
      </c>
      <c r="D26" s="8"/>
      <c r="E26" s="8">
        <v>-15170252815</v>
      </c>
      <c r="F26" s="8"/>
      <c r="G26" s="8">
        <v>0</v>
      </c>
      <c r="H26" s="8"/>
      <c r="I26" s="8">
        <v>-15170252815</v>
      </c>
      <c r="K26" s="6">
        <v>8.1299999999999997E-2</v>
      </c>
      <c r="M26" s="8">
        <v>14058455861</v>
      </c>
      <c r="N26" s="8"/>
      <c r="O26" s="8">
        <v>-29716215392</v>
      </c>
      <c r="P26" s="8"/>
      <c r="Q26" s="8">
        <v>-3439375</v>
      </c>
      <c r="R26" s="8"/>
      <c r="S26" s="8">
        <f t="shared" si="0"/>
        <v>-15661198906</v>
      </c>
      <c r="U26" s="6">
        <v>-0.4637</v>
      </c>
      <c r="Y26" s="14"/>
    </row>
    <row r="27" spans="1:25" ht="20.25" x14ac:dyDescent="0.5">
      <c r="A27" s="11" t="s">
        <v>42</v>
      </c>
      <c r="C27" s="8">
        <v>0</v>
      </c>
      <c r="D27" s="8"/>
      <c r="E27" s="8">
        <v>-5690676186</v>
      </c>
      <c r="F27" s="8"/>
      <c r="G27" s="8">
        <v>0</v>
      </c>
      <c r="H27" s="8"/>
      <c r="I27" s="8">
        <v>-5690676186</v>
      </c>
      <c r="K27" s="6">
        <v>3.0499999999999999E-2</v>
      </c>
      <c r="M27" s="8">
        <v>0</v>
      </c>
      <c r="N27" s="8"/>
      <c r="O27" s="8">
        <v>-734280798</v>
      </c>
      <c r="P27" s="8"/>
      <c r="Q27" s="8">
        <v>0</v>
      </c>
      <c r="R27" s="8"/>
      <c r="S27" s="8">
        <f t="shared" si="0"/>
        <v>-734280798</v>
      </c>
      <c r="U27" s="6">
        <v>-2.1700000000000001E-2</v>
      </c>
      <c r="Y27" s="14"/>
    </row>
    <row r="28" spans="1:25" ht="20.25" x14ac:dyDescent="0.5">
      <c r="A28" s="11" t="s">
        <v>23</v>
      </c>
      <c r="C28" s="8">
        <v>0</v>
      </c>
      <c r="D28" s="8"/>
      <c r="E28" s="8">
        <v>-16552898979</v>
      </c>
      <c r="F28" s="8"/>
      <c r="G28" s="8">
        <v>0</v>
      </c>
      <c r="H28" s="8"/>
      <c r="I28" s="8">
        <v>-16552898979</v>
      </c>
      <c r="K28" s="6">
        <v>8.8700000000000001E-2</v>
      </c>
      <c r="M28" s="8">
        <v>0</v>
      </c>
      <c r="N28" s="8"/>
      <c r="O28" s="8">
        <v>-11939795984</v>
      </c>
      <c r="P28" s="8"/>
      <c r="Q28" s="8">
        <v>0</v>
      </c>
      <c r="R28" s="8"/>
      <c r="S28" s="8">
        <f t="shared" si="0"/>
        <v>-11939795984</v>
      </c>
      <c r="U28" s="6">
        <v>-0.35210000000000002</v>
      </c>
      <c r="Y28" s="14"/>
    </row>
    <row r="29" spans="1:25" ht="20.25" x14ac:dyDescent="0.5">
      <c r="A29" s="11" t="s">
        <v>16</v>
      </c>
      <c r="C29" s="8">
        <v>0</v>
      </c>
      <c r="D29" s="8"/>
      <c r="E29" s="8">
        <v>-9352022400</v>
      </c>
      <c r="F29" s="8"/>
      <c r="G29" s="8">
        <v>0</v>
      </c>
      <c r="H29" s="8"/>
      <c r="I29" s="8">
        <v>-9352022400</v>
      </c>
      <c r="K29" s="6">
        <v>5.0099999999999999E-2</v>
      </c>
      <c r="M29" s="8">
        <v>0</v>
      </c>
      <c r="N29" s="8"/>
      <c r="O29" s="8">
        <v>-3292293600</v>
      </c>
      <c r="P29" s="8"/>
      <c r="Q29" s="8">
        <v>0</v>
      </c>
      <c r="R29" s="8"/>
      <c r="S29" s="8">
        <f t="shared" si="0"/>
        <v>-3292293600</v>
      </c>
      <c r="U29" s="6">
        <v>-9.7100000000000006E-2</v>
      </c>
    </row>
    <row r="30" spans="1:25" ht="20.25" x14ac:dyDescent="0.5">
      <c r="A30" s="11" t="s">
        <v>47</v>
      </c>
      <c r="C30" s="8">
        <v>0</v>
      </c>
      <c r="D30" s="8"/>
      <c r="E30" s="8">
        <v>-895994362</v>
      </c>
      <c r="F30" s="8"/>
      <c r="G30" s="8">
        <v>0</v>
      </c>
      <c r="H30" s="8"/>
      <c r="I30" s="8">
        <v>-895994362</v>
      </c>
      <c r="K30" s="6">
        <v>4.7999999999999996E-3</v>
      </c>
      <c r="M30" s="8">
        <v>0</v>
      </c>
      <c r="N30" s="8"/>
      <c r="O30" s="8">
        <v>2445317950</v>
      </c>
      <c r="P30" s="8"/>
      <c r="Q30" s="8">
        <v>0</v>
      </c>
      <c r="R30" s="8"/>
      <c r="S30" s="8">
        <f t="shared" si="0"/>
        <v>2445317950</v>
      </c>
      <c r="U30" s="6">
        <v>7.2099999999999997E-2</v>
      </c>
    </row>
    <row r="31" spans="1:25" ht="20.25" x14ac:dyDescent="0.5">
      <c r="A31" s="11" t="s">
        <v>60</v>
      </c>
      <c r="C31" s="8">
        <v>0</v>
      </c>
      <c r="D31" s="8"/>
      <c r="E31" s="8">
        <v>619960549</v>
      </c>
      <c r="F31" s="8"/>
      <c r="G31" s="8">
        <v>0</v>
      </c>
      <c r="H31" s="8"/>
      <c r="I31" s="8">
        <v>619960549</v>
      </c>
      <c r="K31" s="6">
        <v>-3.3E-3</v>
      </c>
      <c r="M31" s="8">
        <v>0</v>
      </c>
      <c r="N31" s="8"/>
      <c r="O31" s="8">
        <v>619960549</v>
      </c>
      <c r="P31" s="8"/>
      <c r="Q31" s="8">
        <v>0</v>
      </c>
      <c r="R31" s="8"/>
      <c r="S31" s="8">
        <f t="shared" si="0"/>
        <v>619960549</v>
      </c>
      <c r="U31" s="6">
        <v>1.83E-2</v>
      </c>
    </row>
    <row r="32" spans="1:25" ht="20.25" x14ac:dyDescent="0.5">
      <c r="A32" s="11" t="s">
        <v>56</v>
      </c>
      <c r="C32" s="8">
        <v>0</v>
      </c>
      <c r="D32" s="8"/>
      <c r="E32" s="8">
        <v>-78519600</v>
      </c>
      <c r="F32" s="8"/>
      <c r="G32" s="8">
        <v>0</v>
      </c>
      <c r="H32" s="8"/>
      <c r="I32" s="8">
        <v>-78519600</v>
      </c>
      <c r="K32" s="6">
        <v>4.0000000000000002E-4</v>
      </c>
      <c r="M32" s="8">
        <v>0</v>
      </c>
      <c r="N32" s="8"/>
      <c r="O32" s="8">
        <v>-78519600</v>
      </c>
      <c r="P32" s="8"/>
      <c r="Q32" s="8">
        <v>0</v>
      </c>
      <c r="R32" s="8"/>
      <c r="S32" s="8">
        <f t="shared" si="0"/>
        <v>-78519600</v>
      </c>
      <c r="U32" s="6">
        <v>-2.3E-3</v>
      </c>
    </row>
    <row r="33" spans="1:21" ht="20.25" x14ac:dyDescent="0.5">
      <c r="A33" s="11" t="s">
        <v>37</v>
      </c>
      <c r="C33" s="8">
        <v>0</v>
      </c>
      <c r="D33" s="8"/>
      <c r="E33" s="8">
        <v>-2143171800</v>
      </c>
      <c r="F33" s="8"/>
      <c r="G33" s="8">
        <v>0</v>
      </c>
      <c r="H33" s="8"/>
      <c r="I33" s="8">
        <v>-2143171800</v>
      </c>
      <c r="K33" s="6">
        <v>1.15E-2</v>
      </c>
      <c r="M33" s="8">
        <v>0</v>
      </c>
      <c r="N33" s="8"/>
      <c r="O33" s="8">
        <v>1530837000</v>
      </c>
      <c r="P33" s="8"/>
      <c r="Q33" s="8">
        <v>0</v>
      </c>
      <c r="R33" s="8"/>
      <c r="S33" s="8">
        <f t="shared" si="0"/>
        <v>1530837000</v>
      </c>
      <c r="U33" s="6">
        <v>4.5100000000000001E-2</v>
      </c>
    </row>
    <row r="34" spans="1:21" ht="20.25" x14ac:dyDescent="0.5">
      <c r="A34" s="11" t="s">
        <v>43</v>
      </c>
      <c r="C34" s="8">
        <v>0</v>
      </c>
      <c r="D34" s="8"/>
      <c r="E34" s="8">
        <v>-12927068292</v>
      </c>
      <c r="F34" s="8"/>
      <c r="G34" s="8">
        <v>0</v>
      </c>
      <c r="H34" s="8"/>
      <c r="I34" s="8">
        <v>-12927068292</v>
      </c>
      <c r="K34" s="6">
        <v>6.93E-2</v>
      </c>
      <c r="M34" s="8">
        <v>0</v>
      </c>
      <c r="N34" s="8"/>
      <c r="O34" s="8">
        <v>485980011</v>
      </c>
      <c r="P34" s="8"/>
      <c r="Q34" s="8">
        <v>0</v>
      </c>
      <c r="R34" s="8"/>
      <c r="S34" s="8">
        <f t="shared" si="0"/>
        <v>485980011</v>
      </c>
      <c r="U34" s="6">
        <v>1.43E-2</v>
      </c>
    </row>
    <row r="35" spans="1:21" ht="20.25" x14ac:dyDescent="0.5">
      <c r="A35" s="11" t="s">
        <v>61</v>
      </c>
      <c r="C35" s="8">
        <v>0</v>
      </c>
      <c r="D35" s="8"/>
      <c r="E35" s="8">
        <v>-4942430249</v>
      </c>
      <c r="F35" s="8"/>
      <c r="G35" s="8">
        <v>0</v>
      </c>
      <c r="H35" s="8"/>
      <c r="I35" s="8">
        <v>-4942430249</v>
      </c>
      <c r="K35" s="6">
        <v>2.6499999999999999E-2</v>
      </c>
      <c r="M35" s="8">
        <v>0</v>
      </c>
      <c r="N35" s="8"/>
      <c r="O35" s="8">
        <v>-4942430249</v>
      </c>
      <c r="P35" s="8"/>
      <c r="Q35" s="8">
        <v>0</v>
      </c>
      <c r="R35" s="8"/>
      <c r="S35" s="8">
        <f t="shared" si="0"/>
        <v>-4942430249</v>
      </c>
      <c r="U35" s="6">
        <v>-0.14580000000000001</v>
      </c>
    </row>
    <row r="36" spans="1:21" ht="20.25" x14ac:dyDescent="0.5">
      <c r="A36" s="11" t="s">
        <v>18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K36" s="6">
        <v>0</v>
      </c>
      <c r="M36" s="8">
        <v>0</v>
      </c>
      <c r="N36" s="8"/>
      <c r="O36" s="8">
        <v>0</v>
      </c>
      <c r="P36" s="8"/>
      <c r="Q36" s="8">
        <v>0</v>
      </c>
      <c r="R36" s="8"/>
      <c r="S36" s="8">
        <f t="shared" si="0"/>
        <v>0</v>
      </c>
      <c r="U36" s="6">
        <v>0</v>
      </c>
    </row>
    <row r="37" spans="1:21" ht="20.25" x14ac:dyDescent="0.5">
      <c r="A37" s="11" t="s">
        <v>29</v>
      </c>
      <c r="C37" s="8">
        <v>0</v>
      </c>
      <c r="D37" s="8"/>
      <c r="E37" s="8">
        <v>-795482547</v>
      </c>
      <c r="F37" s="8"/>
      <c r="G37" s="8">
        <v>0</v>
      </c>
      <c r="H37" s="8"/>
      <c r="I37" s="8">
        <v>-795482547</v>
      </c>
      <c r="K37" s="6">
        <v>4.3E-3</v>
      </c>
      <c r="M37" s="8">
        <v>0</v>
      </c>
      <c r="N37" s="8"/>
      <c r="O37" s="8">
        <v>1891291165</v>
      </c>
      <c r="P37" s="8"/>
      <c r="Q37" s="8">
        <v>0</v>
      </c>
      <c r="R37" s="8"/>
      <c r="S37" s="8">
        <f t="shared" si="0"/>
        <v>1891291165</v>
      </c>
      <c r="U37" s="6">
        <v>5.5800000000000002E-2</v>
      </c>
    </row>
    <row r="38" spans="1:21" ht="20.25" x14ac:dyDescent="0.5">
      <c r="A38" s="11" t="s">
        <v>52</v>
      </c>
      <c r="C38" s="8">
        <v>0</v>
      </c>
      <c r="D38" s="8"/>
      <c r="E38" s="8">
        <v>-2067845990</v>
      </c>
      <c r="F38" s="8"/>
      <c r="G38" s="8">
        <v>0</v>
      </c>
      <c r="H38" s="8"/>
      <c r="I38" s="8">
        <v>-2067845990</v>
      </c>
      <c r="K38" s="6">
        <v>1.11E-2</v>
      </c>
      <c r="M38" s="8">
        <v>0</v>
      </c>
      <c r="N38" s="8"/>
      <c r="O38" s="8">
        <v>1281482023</v>
      </c>
      <c r="P38" s="8"/>
      <c r="Q38" s="8">
        <v>0</v>
      </c>
      <c r="R38" s="8"/>
      <c r="S38" s="8">
        <f t="shared" si="0"/>
        <v>1281482023</v>
      </c>
      <c r="U38" s="6">
        <v>3.78E-2</v>
      </c>
    </row>
    <row r="39" spans="1:21" ht="20.25" x14ac:dyDescent="0.5">
      <c r="A39" s="11" t="s">
        <v>30</v>
      </c>
      <c r="C39" s="8">
        <v>0</v>
      </c>
      <c r="D39" s="8"/>
      <c r="E39" s="8">
        <v>-3172594074</v>
      </c>
      <c r="F39" s="8"/>
      <c r="G39" s="8">
        <v>0</v>
      </c>
      <c r="H39" s="8"/>
      <c r="I39" s="8">
        <v>-3172594074</v>
      </c>
      <c r="K39" s="6">
        <v>1.7000000000000001E-2</v>
      </c>
      <c r="M39" s="8">
        <v>0</v>
      </c>
      <c r="N39" s="8"/>
      <c r="O39" s="8">
        <v>4084714872</v>
      </c>
      <c r="P39" s="8"/>
      <c r="Q39" s="8">
        <v>0</v>
      </c>
      <c r="R39" s="8"/>
      <c r="S39" s="8">
        <f t="shared" si="0"/>
        <v>4084714872</v>
      </c>
      <c r="U39" s="6">
        <v>0.1205</v>
      </c>
    </row>
    <row r="40" spans="1:21" ht="20.25" x14ac:dyDescent="0.5">
      <c r="A40" s="11" t="s">
        <v>25</v>
      </c>
      <c r="C40" s="8">
        <v>0</v>
      </c>
      <c r="D40" s="8"/>
      <c r="E40" s="8">
        <v>-6322180067</v>
      </c>
      <c r="F40" s="8"/>
      <c r="G40" s="8">
        <v>0</v>
      </c>
      <c r="H40" s="8"/>
      <c r="I40" s="8">
        <v>-6322180067</v>
      </c>
      <c r="K40" s="6">
        <v>3.39E-2</v>
      </c>
      <c r="M40" s="8">
        <v>0</v>
      </c>
      <c r="N40" s="8"/>
      <c r="O40" s="8">
        <v>-2936139404</v>
      </c>
      <c r="P40" s="8"/>
      <c r="Q40" s="8">
        <v>0</v>
      </c>
      <c r="R40" s="8"/>
      <c r="S40" s="8">
        <f t="shared" si="0"/>
        <v>-2936139404</v>
      </c>
      <c r="U40" s="6">
        <v>-8.6599999999999996E-2</v>
      </c>
    </row>
    <row r="41" spans="1:21" ht="20.25" x14ac:dyDescent="0.5">
      <c r="A41" s="11" t="s">
        <v>62</v>
      </c>
      <c r="C41" s="8">
        <v>0</v>
      </c>
      <c r="D41" s="8"/>
      <c r="E41" s="8">
        <v>-2159967279</v>
      </c>
      <c r="F41" s="8"/>
      <c r="G41" s="8">
        <v>0</v>
      </c>
      <c r="H41" s="8"/>
      <c r="I41" s="8">
        <v>-2159967279</v>
      </c>
      <c r="K41" s="6">
        <v>1.1599999999999999E-2</v>
      </c>
      <c r="M41" s="8">
        <v>0</v>
      </c>
      <c r="N41" s="8"/>
      <c r="O41" s="8">
        <v>-2159967279</v>
      </c>
      <c r="P41" s="8"/>
      <c r="Q41" s="8">
        <v>0</v>
      </c>
      <c r="R41" s="8"/>
      <c r="S41" s="8">
        <f t="shared" si="0"/>
        <v>-2159967279</v>
      </c>
      <c r="U41" s="6">
        <v>-6.3700000000000007E-2</v>
      </c>
    </row>
    <row r="42" spans="1:21" ht="20.25" x14ac:dyDescent="0.5">
      <c r="A42" s="11" t="s">
        <v>40</v>
      </c>
      <c r="C42" s="8">
        <v>0</v>
      </c>
      <c r="D42" s="8"/>
      <c r="E42" s="8">
        <v>-3103309016</v>
      </c>
      <c r="F42" s="8"/>
      <c r="G42" s="8">
        <v>0</v>
      </c>
      <c r="H42" s="8"/>
      <c r="I42" s="8">
        <v>-3103309016</v>
      </c>
      <c r="K42" s="6">
        <v>1.66E-2</v>
      </c>
      <c r="M42" s="8">
        <v>0</v>
      </c>
      <c r="N42" s="8"/>
      <c r="O42" s="8">
        <v>3703945383</v>
      </c>
      <c r="P42" s="8"/>
      <c r="Q42" s="8">
        <v>0</v>
      </c>
      <c r="R42" s="8"/>
      <c r="S42" s="8">
        <f>M42+O42+Q42</f>
        <v>3703945383</v>
      </c>
      <c r="U42" s="6">
        <v>0.10920000000000001</v>
      </c>
    </row>
    <row r="43" spans="1:21" ht="20.25" x14ac:dyDescent="0.5">
      <c r="A43" s="11" t="s">
        <v>59</v>
      </c>
      <c r="C43" s="8">
        <v>0</v>
      </c>
      <c r="D43" s="8"/>
      <c r="E43" s="8">
        <v>248141950</v>
      </c>
      <c r="F43" s="8"/>
      <c r="G43" s="8">
        <v>0</v>
      </c>
      <c r="H43" s="8"/>
      <c r="I43" s="8">
        <v>248141950</v>
      </c>
      <c r="K43" s="6">
        <v>-1.2999999999999999E-3</v>
      </c>
      <c r="M43" s="8">
        <v>0</v>
      </c>
      <c r="N43" s="8"/>
      <c r="O43" s="8">
        <v>248141950</v>
      </c>
      <c r="P43" s="8"/>
      <c r="Q43" s="8">
        <v>0</v>
      </c>
      <c r="R43" s="8"/>
      <c r="S43" s="8">
        <f t="shared" si="0"/>
        <v>248141950</v>
      </c>
      <c r="U43" s="6">
        <v>7.3000000000000001E-3</v>
      </c>
    </row>
    <row r="44" spans="1:21" ht="20.25" x14ac:dyDescent="0.5">
      <c r="A44" s="11" t="s">
        <v>35</v>
      </c>
      <c r="C44" s="8">
        <v>0</v>
      </c>
      <c r="D44" s="8"/>
      <c r="E44" s="8">
        <v>-4186744014</v>
      </c>
      <c r="F44" s="8"/>
      <c r="G44" s="8">
        <v>0</v>
      </c>
      <c r="H44" s="8"/>
      <c r="I44" s="8">
        <v>-4186744014</v>
      </c>
      <c r="K44" s="6">
        <v>2.24E-2</v>
      </c>
      <c r="M44" s="8">
        <v>0</v>
      </c>
      <c r="N44" s="8"/>
      <c r="O44" s="8">
        <v>6881422623</v>
      </c>
      <c r="P44" s="8"/>
      <c r="Q44" s="8">
        <v>0</v>
      </c>
      <c r="R44" s="8"/>
      <c r="S44" s="8">
        <f t="shared" si="0"/>
        <v>6881422623</v>
      </c>
      <c r="U44" s="6">
        <v>0.20300000000000001</v>
      </c>
    </row>
    <row r="45" spans="1:21" ht="20.25" x14ac:dyDescent="0.5">
      <c r="A45" s="11" t="s">
        <v>46</v>
      </c>
      <c r="C45" s="8">
        <v>0</v>
      </c>
      <c r="D45" s="8"/>
      <c r="E45" s="8">
        <v>578177472</v>
      </c>
      <c r="F45" s="8"/>
      <c r="G45" s="8">
        <v>0</v>
      </c>
      <c r="H45" s="8"/>
      <c r="I45" s="8">
        <v>578177472</v>
      </c>
      <c r="K45" s="6">
        <v>-3.0999999999999999E-3</v>
      </c>
      <c r="M45" s="8">
        <v>0</v>
      </c>
      <c r="N45" s="8"/>
      <c r="O45" s="8">
        <v>25728897530</v>
      </c>
      <c r="P45" s="8"/>
      <c r="Q45" s="8">
        <v>0</v>
      </c>
      <c r="R45" s="8"/>
      <c r="S45" s="8">
        <f t="shared" si="0"/>
        <v>25728897530</v>
      </c>
      <c r="U45" s="6">
        <v>0.75880000000000003</v>
      </c>
    </row>
    <row r="46" spans="1:21" ht="20.25" x14ac:dyDescent="0.5">
      <c r="A46" s="11" t="s">
        <v>34</v>
      </c>
      <c r="C46" s="8">
        <v>0</v>
      </c>
      <c r="D46" s="8"/>
      <c r="E46" s="8">
        <v>-6043824000</v>
      </c>
      <c r="F46" s="8"/>
      <c r="G46" s="8">
        <v>0</v>
      </c>
      <c r="H46" s="8"/>
      <c r="I46" s="8">
        <v>-6043824000</v>
      </c>
      <c r="K46" s="6">
        <v>3.2399999999999998E-2</v>
      </c>
      <c r="M46" s="8">
        <v>0</v>
      </c>
      <c r="N46" s="8"/>
      <c r="O46" s="8">
        <v>-516906000</v>
      </c>
      <c r="P46" s="8"/>
      <c r="Q46" s="8">
        <v>0</v>
      </c>
      <c r="R46" s="8"/>
      <c r="S46" s="8">
        <f t="shared" si="0"/>
        <v>-516906000</v>
      </c>
      <c r="U46" s="6">
        <v>-1.52E-2</v>
      </c>
    </row>
    <row r="47" spans="1:21" ht="20.25" x14ac:dyDescent="0.5">
      <c r="A47" s="11" t="s">
        <v>20</v>
      </c>
      <c r="C47" s="8">
        <v>0</v>
      </c>
      <c r="D47" s="8"/>
      <c r="E47" s="8">
        <v>-17469473</v>
      </c>
      <c r="F47" s="8"/>
      <c r="G47" s="8">
        <v>0</v>
      </c>
      <c r="H47" s="8"/>
      <c r="I47" s="8">
        <v>-17469473</v>
      </c>
      <c r="K47" s="6">
        <v>1E-4</v>
      </c>
      <c r="M47" s="8">
        <v>0</v>
      </c>
      <c r="N47" s="8"/>
      <c r="O47" s="8">
        <v>-1775533858</v>
      </c>
      <c r="P47" s="8"/>
      <c r="Q47" s="8">
        <v>0</v>
      </c>
      <c r="R47" s="8"/>
      <c r="S47" s="8">
        <f t="shared" si="0"/>
        <v>-1775533858</v>
      </c>
      <c r="U47" s="6">
        <v>-5.2400000000000002E-2</v>
      </c>
    </row>
    <row r="48" spans="1:21" ht="20.25" x14ac:dyDescent="0.5">
      <c r="A48" s="11" t="s">
        <v>26</v>
      </c>
      <c r="C48" s="8">
        <v>0</v>
      </c>
      <c r="D48" s="8"/>
      <c r="E48" s="8">
        <v>-3459761928</v>
      </c>
      <c r="F48" s="8"/>
      <c r="G48" s="8">
        <v>0</v>
      </c>
      <c r="H48" s="8"/>
      <c r="I48" s="8">
        <v>-3459761928</v>
      </c>
      <c r="K48" s="6">
        <v>1.8499999999999999E-2</v>
      </c>
      <c r="M48" s="8">
        <v>0</v>
      </c>
      <c r="N48" s="8"/>
      <c r="O48" s="8">
        <v>-1914232566</v>
      </c>
      <c r="P48" s="8"/>
      <c r="Q48" s="8">
        <v>0</v>
      </c>
      <c r="R48" s="8"/>
      <c r="S48" s="8">
        <f t="shared" si="0"/>
        <v>-1914232566</v>
      </c>
      <c r="U48" s="6">
        <v>-5.6500000000000002E-2</v>
      </c>
    </row>
    <row r="49" spans="1:21" ht="20.25" x14ac:dyDescent="0.5">
      <c r="A49" s="11" t="s">
        <v>22</v>
      </c>
      <c r="C49" s="8">
        <v>0</v>
      </c>
      <c r="D49" s="8"/>
      <c r="E49" s="8">
        <v>-10461684828</v>
      </c>
      <c r="F49" s="8"/>
      <c r="G49" s="8">
        <v>0</v>
      </c>
      <c r="H49" s="8"/>
      <c r="I49" s="8">
        <v>-10461684828</v>
      </c>
      <c r="K49" s="6">
        <v>5.6099999999999997E-2</v>
      </c>
      <c r="M49" s="8">
        <v>0</v>
      </c>
      <c r="N49" s="8"/>
      <c r="O49" s="8">
        <v>-3854304936</v>
      </c>
      <c r="P49" s="8"/>
      <c r="Q49" s="8">
        <v>0</v>
      </c>
      <c r="R49" s="8"/>
      <c r="S49" s="8">
        <f t="shared" si="0"/>
        <v>-3854304936</v>
      </c>
      <c r="U49" s="6">
        <v>-0.1137</v>
      </c>
    </row>
    <row r="50" spans="1:21" ht="20.25" x14ac:dyDescent="0.5">
      <c r="A50" s="11" t="s">
        <v>24</v>
      </c>
      <c r="C50" s="8">
        <v>0</v>
      </c>
      <c r="D50" s="8"/>
      <c r="E50" s="8">
        <v>-1672701753</v>
      </c>
      <c r="F50" s="8"/>
      <c r="G50" s="8">
        <v>0</v>
      </c>
      <c r="H50" s="8"/>
      <c r="I50" s="8">
        <v>-1672701753</v>
      </c>
      <c r="K50" s="6">
        <v>8.9999999999999993E-3</v>
      </c>
      <c r="M50" s="8">
        <v>0</v>
      </c>
      <c r="N50" s="8"/>
      <c r="O50" s="8">
        <v>2448697414</v>
      </c>
      <c r="P50" s="8"/>
      <c r="Q50" s="8">
        <v>0</v>
      </c>
      <c r="R50" s="8"/>
      <c r="S50" s="8">
        <f>M50+O50+Q50</f>
        <v>2448697414</v>
      </c>
      <c r="U50" s="6">
        <v>7.22E-2</v>
      </c>
    </row>
    <row r="51" spans="1:21" ht="20.25" x14ac:dyDescent="0.5">
      <c r="A51" s="11" t="s">
        <v>49</v>
      </c>
      <c r="C51" s="8">
        <v>0</v>
      </c>
      <c r="D51" s="8"/>
      <c r="E51" s="8">
        <v>-22316964734</v>
      </c>
      <c r="F51" s="8"/>
      <c r="G51" s="8">
        <v>0</v>
      </c>
      <c r="H51" s="8"/>
      <c r="I51" s="8">
        <v>-22316964734</v>
      </c>
      <c r="K51" s="6">
        <v>0.1196</v>
      </c>
      <c r="M51" s="8">
        <v>0</v>
      </c>
      <c r="N51" s="8"/>
      <c r="O51" s="8">
        <v>12156395424</v>
      </c>
      <c r="P51" s="8"/>
      <c r="Q51" s="8">
        <v>0</v>
      </c>
      <c r="R51" s="8"/>
      <c r="S51" s="8">
        <f t="shared" si="0"/>
        <v>12156395424</v>
      </c>
      <c r="U51" s="6">
        <v>0.35849999999999999</v>
      </c>
    </row>
    <row r="52" spans="1:21" ht="20.25" x14ac:dyDescent="0.5">
      <c r="A52" s="11" t="s">
        <v>58</v>
      </c>
      <c r="C52" s="8">
        <v>0</v>
      </c>
      <c r="D52" s="8"/>
      <c r="E52" s="8">
        <v>164148485</v>
      </c>
      <c r="F52" s="8"/>
      <c r="G52" s="8">
        <v>0</v>
      </c>
      <c r="H52" s="8"/>
      <c r="I52" s="8">
        <v>164148485</v>
      </c>
      <c r="K52" s="6">
        <v>-8.9999999999999998E-4</v>
      </c>
      <c r="M52" s="8">
        <v>0</v>
      </c>
      <c r="N52" s="8"/>
      <c r="O52" s="8">
        <v>164148485</v>
      </c>
      <c r="P52" s="8"/>
      <c r="Q52" s="8">
        <v>0</v>
      </c>
      <c r="R52" s="8"/>
      <c r="S52" s="8">
        <f t="shared" si="0"/>
        <v>164148485</v>
      </c>
      <c r="U52" s="6">
        <v>4.7999999999999996E-3</v>
      </c>
    </row>
    <row r="53" spans="1:21" ht="20.25" x14ac:dyDescent="0.5">
      <c r="A53" s="11" t="s">
        <v>21</v>
      </c>
      <c r="C53" s="8">
        <v>0</v>
      </c>
      <c r="D53" s="8"/>
      <c r="E53" s="8">
        <v>-1907762946</v>
      </c>
      <c r="F53" s="8"/>
      <c r="G53" s="8">
        <v>0</v>
      </c>
      <c r="H53" s="8"/>
      <c r="I53" s="8">
        <v>-1907762946</v>
      </c>
      <c r="K53" s="6">
        <v>1.0200000000000001E-2</v>
      </c>
      <c r="M53" s="8">
        <v>0</v>
      </c>
      <c r="N53" s="8"/>
      <c r="O53" s="8">
        <v>4357052354</v>
      </c>
      <c r="P53" s="8"/>
      <c r="Q53" s="8">
        <v>0</v>
      </c>
      <c r="R53" s="8"/>
      <c r="S53" s="8">
        <f t="shared" si="0"/>
        <v>4357052354</v>
      </c>
      <c r="U53" s="6">
        <v>0.1285</v>
      </c>
    </row>
    <row r="54" spans="1:21" ht="20.25" x14ac:dyDescent="0.5">
      <c r="A54" s="11" t="s">
        <v>17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K54" s="6">
        <v>0</v>
      </c>
      <c r="M54" s="8">
        <v>0</v>
      </c>
      <c r="N54" s="8"/>
      <c r="O54" s="8">
        <v>0</v>
      </c>
      <c r="P54" s="8"/>
      <c r="Q54" s="8">
        <v>0</v>
      </c>
      <c r="R54" s="8"/>
      <c r="S54" s="8">
        <f t="shared" si="0"/>
        <v>0</v>
      </c>
      <c r="U54" s="6">
        <v>0</v>
      </c>
    </row>
    <row r="55" spans="1:21" ht="20.25" x14ac:dyDescent="0.5">
      <c r="A55" s="11" t="s">
        <v>38</v>
      </c>
      <c r="C55" s="8">
        <v>0</v>
      </c>
      <c r="D55" s="8"/>
      <c r="E55" s="8">
        <v>-8991182250</v>
      </c>
      <c r="F55" s="8"/>
      <c r="G55" s="8">
        <v>0</v>
      </c>
      <c r="H55" s="8"/>
      <c r="I55" s="8">
        <v>-8991182250</v>
      </c>
      <c r="K55" s="6">
        <v>4.82E-2</v>
      </c>
      <c r="M55" s="8">
        <v>0</v>
      </c>
      <c r="N55" s="8"/>
      <c r="O55" s="8">
        <v>-1465229700</v>
      </c>
      <c r="P55" s="8"/>
      <c r="Q55" s="8">
        <v>0</v>
      </c>
      <c r="R55" s="8"/>
      <c r="S55" s="8">
        <f t="shared" si="0"/>
        <v>-1465229700</v>
      </c>
      <c r="U55" s="6">
        <v>-4.3200000000000002E-2</v>
      </c>
    </row>
    <row r="56" spans="1:21" ht="20.25" x14ac:dyDescent="0.5">
      <c r="A56" s="11" t="s">
        <v>41</v>
      </c>
      <c r="C56" s="8">
        <v>0</v>
      </c>
      <c r="D56" s="8"/>
      <c r="E56" s="8">
        <v>-4746741859</v>
      </c>
      <c r="F56" s="8"/>
      <c r="G56" s="8">
        <v>0</v>
      </c>
      <c r="H56" s="8"/>
      <c r="I56" s="8">
        <v>-4746741859</v>
      </c>
      <c r="K56" s="6">
        <v>2.5399999999999999E-2</v>
      </c>
      <c r="M56" s="8">
        <v>0</v>
      </c>
      <c r="N56" s="8"/>
      <c r="O56" s="8">
        <v>-3015473539</v>
      </c>
      <c r="P56" s="8"/>
      <c r="Q56" s="8">
        <v>0</v>
      </c>
      <c r="R56" s="8"/>
      <c r="S56" s="8">
        <f t="shared" si="0"/>
        <v>-3015473539</v>
      </c>
      <c r="U56" s="6">
        <v>-8.8900000000000007E-2</v>
      </c>
    </row>
    <row r="57" spans="1:21" ht="20.25" x14ac:dyDescent="0.5">
      <c r="A57" s="11" t="s">
        <v>27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0</v>
      </c>
      <c r="K57" s="6">
        <v>0</v>
      </c>
      <c r="M57" s="8">
        <v>0</v>
      </c>
      <c r="N57" s="8"/>
      <c r="O57" s="8">
        <v>0</v>
      </c>
      <c r="P57" s="8"/>
      <c r="Q57" s="8">
        <v>0</v>
      </c>
      <c r="R57" s="8"/>
      <c r="S57" s="8">
        <f t="shared" si="0"/>
        <v>0</v>
      </c>
      <c r="U57" s="6">
        <v>0</v>
      </c>
    </row>
    <row r="58" spans="1:21" ht="20.25" x14ac:dyDescent="0.5">
      <c r="A58" s="11" t="s">
        <v>55</v>
      </c>
      <c r="C58" s="8">
        <v>0</v>
      </c>
      <c r="D58" s="8"/>
      <c r="E58" s="8">
        <v>22506040</v>
      </c>
      <c r="F58" s="8"/>
      <c r="G58" s="8">
        <v>0</v>
      </c>
      <c r="H58" s="8"/>
      <c r="I58" s="8">
        <v>22506040</v>
      </c>
      <c r="K58" s="6">
        <v>-1E-4</v>
      </c>
      <c r="M58" s="8">
        <v>0</v>
      </c>
      <c r="N58" s="8"/>
      <c r="O58" s="8">
        <v>22506053</v>
      </c>
      <c r="P58" s="8"/>
      <c r="Q58" s="8">
        <v>0</v>
      </c>
      <c r="R58" s="8"/>
      <c r="S58" s="8">
        <f t="shared" si="0"/>
        <v>22506053</v>
      </c>
      <c r="U58" s="6">
        <v>6.9999999999999999E-4</v>
      </c>
    </row>
    <row r="59" spans="1:21" ht="20.25" x14ac:dyDescent="0.5">
      <c r="A59" s="11" t="s">
        <v>57</v>
      </c>
      <c r="C59" s="8">
        <v>0</v>
      </c>
      <c r="D59" s="8"/>
      <c r="E59" s="8">
        <v>-307571912</v>
      </c>
      <c r="F59" s="8"/>
      <c r="G59" s="8">
        <v>0</v>
      </c>
      <c r="H59" s="8"/>
      <c r="I59" s="8">
        <v>-307571912</v>
      </c>
      <c r="K59" s="6">
        <v>1.6000000000000001E-3</v>
      </c>
      <c r="M59" s="8">
        <v>0</v>
      </c>
      <c r="N59" s="8"/>
      <c r="O59" s="8">
        <v>-307571912</v>
      </c>
      <c r="P59" s="8"/>
      <c r="Q59" s="8">
        <v>0</v>
      </c>
      <c r="R59" s="8"/>
      <c r="S59" s="8">
        <f t="shared" si="0"/>
        <v>-307571912</v>
      </c>
      <c r="U59" s="6">
        <v>-9.1000000000000004E-3</v>
      </c>
    </row>
    <row r="60" spans="1:21" ht="19.5" thickBot="1" x14ac:dyDescent="0.5">
      <c r="C60" s="9">
        <f>SUM(C8:C59)</f>
        <v>0</v>
      </c>
      <c r="D60" s="8"/>
      <c r="E60" s="9">
        <f>SUM(E8:E59)</f>
        <v>-171684532834</v>
      </c>
      <c r="F60" s="8"/>
      <c r="G60" s="9">
        <f>SUM(G8:G59)</f>
        <v>4826462550</v>
      </c>
      <c r="H60" s="8"/>
      <c r="I60" s="9">
        <f>SUM(I8:I59)</f>
        <v>-166858070284</v>
      </c>
      <c r="K60" s="12">
        <f>SUM(K8:K59)</f>
        <v>0.89430000000000009</v>
      </c>
      <c r="M60" s="9">
        <f>SUM(M8:M59)</f>
        <v>14058455861</v>
      </c>
      <c r="N60" s="8"/>
      <c r="O60" s="9">
        <f>SUM(O8:O59)</f>
        <v>2682342925</v>
      </c>
      <c r="P60" s="8"/>
      <c r="Q60" s="9">
        <f>SUM(Q8:Q59)</f>
        <v>14642451304</v>
      </c>
      <c r="R60" s="8"/>
      <c r="S60" s="9">
        <f>SUM(S8:S59)</f>
        <v>31383250090</v>
      </c>
      <c r="U60" s="12">
        <f>SUM(U8:U59)</f>
        <v>0.92370000000000019</v>
      </c>
    </row>
    <row r="61" spans="1:21" ht="19.5" thickTop="1" x14ac:dyDescent="0.45">
      <c r="C61" s="8"/>
      <c r="D61" s="8"/>
      <c r="E61" s="8"/>
      <c r="F61" s="8"/>
      <c r="G61" s="8"/>
      <c r="H61" s="8"/>
      <c r="I61" s="8"/>
      <c r="M61" s="8"/>
      <c r="N61" s="8"/>
      <c r="O61" s="8"/>
      <c r="P61" s="8"/>
      <c r="Q61" s="8"/>
      <c r="R61" s="8"/>
      <c r="S61" s="8"/>
    </row>
    <row r="62" spans="1:21" x14ac:dyDescent="0.45">
      <c r="C62" s="8"/>
      <c r="D62" s="8"/>
      <c r="E62" s="8"/>
      <c r="F62" s="8"/>
      <c r="G62" s="8"/>
      <c r="H62" s="8"/>
      <c r="I62" s="8"/>
      <c r="M62" s="8"/>
      <c r="N62" s="8"/>
      <c r="O62" s="8"/>
      <c r="P62" s="8"/>
      <c r="Q62" s="8"/>
      <c r="R62" s="8"/>
      <c r="S62" s="8"/>
    </row>
    <row r="63" spans="1:21" x14ac:dyDescent="0.45">
      <c r="C63" s="8"/>
      <c r="D63" s="8"/>
      <c r="E63" s="8"/>
      <c r="F63" s="8"/>
      <c r="G63" s="8"/>
      <c r="H63" s="8"/>
      <c r="I63" s="8"/>
      <c r="M63" s="8"/>
      <c r="N63" s="8"/>
      <c r="O63" s="8"/>
      <c r="P63" s="8"/>
      <c r="Q63" s="8"/>
      <c r="R63" s="8"/>
      <c r="S63" s="8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view="pageBreakPreview" zoomScaleNormal="100" zoomScaleSheetLayoutView="100" workbookViewId="0">
      <selection activeCell="K14" sqref="K14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45">
      <c r="A3" s="25" t="s">
        <v>95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45">
      <c r="A6" s="25" t="s">
        <v>99</v>
      </c>
      <c r="C6" s="26" t="s">
        <v>97</v>
      </c>
      <c r="D6" s="26" t="s">
        <v>97</v>
      </c>
      <c r="E6" s="26" t="s">
        <v>97</v>
      </c>
      <c r="F6" s="26" t="s">
        <v>97</v>
      </c>
      <c r="G6" s="26" t="s">
        <v>97</v>
      </c>
      <c r="H6" s="26" t="s">
        <v>97</v>
      </c>
      <c r="I6" s="26" t="s">
        <v>97</v>
      </c>
      <c r="K6" s="26" t="s">
        <v>98</v>
      </c>
      <c r="L6" s="26" t="s">
        <v>98</v>
      </c>
      <c r="M6" s="26" t="s">
        <v>98</v>
      </c>
      <c r="N6" s="26" t="s">
        <v>98</v>
      </c>
      <c r="O6" s="26" t="s">
        <v>98</v>
      </c>
      <c r="P6" s="26" t="s">
        <v>98</v>
      </c>
      <c r="Q6" s="26" t="s">
        <v>98</v>
      </c>
    </row>
    <row r="7" spans="1:17" ht="30" x14ac:dyDescent="0.45">
      <c r="A7" s="26" t="s">
        <v>99</v>
      </c>
      <c r="C7" s="26" t="s">
        <v>125</v>
      </c>
      <c r="E7" s="26" t="s">
        <v>122</v>
      </c>
      <c r="G7" s="26" t="s">
        <v>123</v>
      </c>
      <c r="I7" s="26" t="s">
        <v>126</v>
      </c>
      <c r="K7" s="26" t="s">
        <v>125</v>
      </c>
      <c r="M7" s="26" t="s">
        <v>122</v>
      </c>
      <c r="O7" s="26" t="s">
        <v>123</v>
      </c>
      <c r="Q7" s="26" t="s">
        <v>126</v>
      </c>
    </row>
    <row r="8" spans="1:17" x14ac:dyDescent="0.45">
      <c r="A8" s="1" t="s">
        <v>104</v>
      </c>
      <c r="C8" s="8" t="s">
        <v>136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136117346</v>
      </c>
      <c r="L8" s="8"/>
      <c r="M8" s="8">
        <v>0</v>
      </c>
      <c r="N8" s="8"/>
      <c r="O8" s="8">
        <v>-3439375</v>
      </c>
      <c r="P8" s="8"/>
      <c r="Q8" s="8">
        <v>132677971</v>
      </c>
    </row>
    <row r="9" spans="1:17" x14ac:dyDescent="0.4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view="pageBreakPreview" zoomScale="115" zoomScaleNormal="100" zoomScaleSheetLayoutView="115" workbookViewId="0">
      <selection activeCell="A8" sqref="A8:A14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45">
      <c r="A2" s="25" t="s">
        <v>0</v>
      </c>
      <c r="B2" s="25"/>
      <c r="C2" s="25"/>
      <c r="D2" s="25"/>
      <c r="E2" s="25"/>
      <c r="F2" s="25"/>
      <c r="G2" s="25"/>
    </row>
    <row r="3" spans="1:9" ht="30" x14ac:dyDescent="0.45">
      <c r="A3" s="25" t="s">
        <v>95</v>
      </c>
      <c r="B3" s="25"/>
      <c r="C3" s="25"/>
      <c r="D3" s="25"/>
      <c r="E3" s="25"/>
      <c r="F3" s="25"/>
      <c r="G3" s="25"/>
    </row>
    <row r="4" spans="1:9" ht="30" x14ac:dyDescent="0.45">
      <c r="A4" s="25" t="s">
        <v>2</v>
      </c>
      <c r="B4" s="25"/>
      <c r="C4" s="25"/>
      <c r="D4" s="25"/>
      <c r="E4" s="25"/>
      <c r="F4" s="25"/>
      <c r="G4" s="25"/>
    </row>
    <row r="6" spans="1:9" ht="30" x14ac:dyDescent="0.45">
      <c r="A6" s="26" t="s">
        <v>127</v>
      </c>
      <c r="B6" s="26" t="s">
        <v>127</v>
      </c>
      <c r="C6" s="26" t="s">
        <v>127</v>
      </c>
      <c r="E6" s="26" t="s">
        <v>97</v>
      </c>
      <c r="F6" s="26" t="s">
        <v>97</v>
      </c>
      <c r="G6" s="5" t="s">
        <v>98</v>
      </c>
    </row>
    <row r="7" spans="1:9" ht="30" x14ac:dyDescent="0.45">
      <c r="A7" s="26" t="s">
        <v>128</v>
      </c>
      <c r="C7" s="26" t="s">
        <v>67</v>
      </c>
      <c r="E7" s="26" t="s">
        <v>129</v>
      </c>
      <c r="G7" s="26" t="s">
        <v>129</v>
      </c>
    </row>
    <row r="8" spans="1:9" ht="20.25" x14ac:dyDescent="0.5">
      <c r="A8" s="11" t="s">
        <v>73</v>
      </c>
      <c r="C8" s="1" t="s">
        <v>74</v>
      </c>
      <c r="E8" s="8">
        <v>223029</v>
      </c>
      <c r="F8" s="8"/>
      <c r="G8" s="8">
        <v>382176</v>
      </c>
      <c r="H8" s="8"/>
      <c r="I8" s="8"/>
    </row>
    <row r="9" spans="1:9" ht="20.25" x14ac:dyDescent="0.5">
      <c r="A9" s="11" t="s">
        <v>77</v>
      </c>
      <c r="C9" s="1" t="s">
        <v>78</v>
      </c>
      <c r="E9" s="8">
        <v>-37604874</v>
      </c>
      <c r="F9" s="8"/>
      <c r="G9" s="8">
        <v>3546406</v>
      </c>
      <c r="H9" s="8"/>
      <c r="I9" s="8"/>
    </row>
    <row r="10" spans="1:9" ht="20.25" x14ac:dyDescent="0.5">
      <c r="A10" s="11" t="s">
        <v>80</v>
      </c>
      <c r="C10" s="1" t="s">
        <v>81</v>
      </c>
      <c r="E10" s="8">
        <v>2337345</v>
      </c>
      <c r="F10" s="8"/>
      <c r="G10" s="8">
        <v>5641356</v>
      </c>
      <c r="H10" s="8"/>
      <c r="I10" s="8"/>
    </row>
    <row r="11" spans="1:9" ht="20.25" x14ac:dyDescent="0.5">
      <c r="A11" s="11" t="s">
        <v>83</v>
      </c>
      <c r="C11" s="1" t="s">
        <v>84</v>
      </c>
      <c r="E11" s="8">
        <v>22316</v>
      </c>
      <c r="F11" s="8"/>
      <c r="G11" s="8">
        <v>47649</v>
      </c>
      <c r="H11" s="8"/>
      <c r="I11" s="8"/>
    </row>
    <row r="12" spans="1:9" ht="20.25" x14ac:dyDescent="0.5">
      <c r="A12" s="11" t="s">
        <v>86</v>
      </c>
      <c r="C12" s="1" t="s">
        <v>87</v>
      </c>
      <c r="E12" s="8">
        <v>-770333</v>
      </c>
      <c r="F12" s="8"/>
      <c r="G12" s="8">
        <v>-5276796</v>
      </c>
      <c r="H12" s="8"/>
      <c r="I12" s="8"/>
    </row>
    <row r="13" spans="1:9" ht="21" thickBot="1" x14ac:dyDescent="0.55000000000000004">
      <c r="A13" s="11"/>
      <c r="E13" s="9">
        <f>SUM(E8:E12)</f>
        <v>-35792517</v>
      </c>
      <c r="F13" s="8"/>
      <c r="G13" s="9">
        <f>SUM(G8:G12)</f>
        <v>4340791</v>
      </c>
      <c r="H13" s="8"/>
      <c r="I13" s="8"/>
    </row>
    <row r="14" spans="1:9" ht="21" thickTop="1" x14ac:dyDescent="0.5">
      <c r="A14" s="11"/>
      <c r="E14" s="8"/>
      <c r="F14" s="8"/>
      <c r="G14" s="8"/>
      <c r="H14" s="8"/>
      <c r="I14" s="8"/>
    </row>
    <row r="15" spans="1:9" x14ac:dyDescent="0.45">
      <c r="E15" s="8"/>
      <c r="F15" s="8"/>
      <c r="G15" s="8"/>
      <c r="H15" s="8"/>
      <c r="I15" s="8"/>
    </row>
    <row r="16" spans="1:9" x14ac:dyDescent="0.45">
      <c r="E16" s="8"/>
      <c r="F16" s="8"/>
      <c r="G16" s="8"/>
      <c r="H16" s="8"/>
      <c r="I16" s="8"/>
    </row>
    <row r="17" spans="5:9" x14ac:dyDescent="0.45">
      <c r="E17" s="8"/>
      <c r="F17" s="8"/>
      <c r="G17" s="8"/>
      <c r="H17" s="8"/>
      <c r="I17" s="8"/>
    </row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2023-02-21T09:49:01Z</dcterms:created>
  <dcterms:modified xsi:type="dcterms:W3CDTF">2023-02-26T06:01:10Z</dcterms:modified>
</cp:coreProperties>
</file>