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8_{FEB680F8-ED4E-4193-8026-7079AFF0FA55}" xr6:coauthVersionLast="47" xr6:coauthVersionMax="47" xr10:uidLastSave="{00000000-0000-0000-0000-000000000000}"/>
  <bookViews>
    <workbookView xWindow="-120" yWindow="-120" windowWidth="24240" windowHeight="13140" tabRatio="97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6">'سرمایه‌گذاری در سهام'!$A$1:$U$66</definedName>
  </definedNames>
  <calcPr calcId="191029"/>
</workbook>
</file>

<file path=xl/calcChain.xml><?xml version="1.0" encoding="utf-8"?>
<calcChain xmlns="http://schemas.openxmlformats.org/spreadsheetml/2006/main">
  <c r="I65" i="11" l="1"/>
  <c r="O65" i="11"/>
  <c r="E65" i="11"/>
  <c r="J68" i="11"/>
  <c r="L68" i="11"/>
  <c r="R68" i="11"/>
  <c r="E43" i="9"/>
  <c r="E44" i="9"/>
  <c r="I43" i="9"/>
  <c r="I44" i="9"/>
  <c r="O44" i="9"/>
  <c r="Q43" i="9"/>
  <c r="Q44" i="9"/>
  <c r="O12" i="8"/>
  <c r="Q12" i="8"/>
  <c r="S12" i="8"/>
  <c r="I12" i="8"/>
  <c r="M12" i="8"/>
  <c r="K12" i="8"/>
  <c r="G47" i="1"/>
  <c r="G53" i="1" s="1"/>
  <c r="E47" i="1"/>
  <c r="U51" i="1"/>
  <c r="W51" i="1"/>
  <c r="E10" i="15"/>
  <c r="G10" i="15"/>
  <c r="C10" i="15"/>
  <c r="E10" i="14"/>
  <c r="C10" i="14"/>
  <c r="G13" i="13"/>
  <c r="E13" i="13"/>
  <c r="K66" i="11"/>
  <c r="U66" i="11"/>
  <c r="G66" i="11"/>
  <c r="E66" i="11"/>
  <c r="C66" i="11"/>
  <c r="I66" i="11"/>
  <c r="M66" i="11"/>
  <c r="O66" i="11"/>
  <c r="Q66" i="11"/>
  <c r="S66" i="11"/>
  <c r="C43" i="10"/>
  <c r="E43" i="10"/>
  <c r="G43" i="10"/>
  <c r="I43" i="10"/>
  <c r="K43" i="10"/>
  <c r="M43" i="10"/>
  <c r="O43" i="10"/>
  <c r="Q43" i="10"/>
  <c r="M44" i="9"/>
  <c r="K44" i="9"/>
  <c r="G44" i="9"/>
  <c r="C44" i="9"/>
  <c r="O14" i="7"/>
  <c r="M14" i="7"/>
  <c r="K14" i="7"/>
  <c r="I14" i="7"/>
  <c r="G14" i="7"/>
  <c r="E14" i="7"/>
  <c r="S16" i="6"/>
  <c r="K16" i="6"/>
  <c r="M16" i="6"/>
  <c r="O16" i="6"/>
  <c r="Q16" i="6"/>
  <c r="Y53" i="1"/>
  <c r="C53" i="1"/>
  <c r="E53" i="1"/>
  <c r="I53" i="1"/>
  <c r="K53" i="1"/>
  <c r="M53" i="1"/>
  <c r="O53" i="1"/>
  <c r="Q53" i="1"/>
  <c r="S53" i="1"/>
  <c r="U53" i="1"/>
  <c r="W53" i="1"/>
</calcChain>
</file>

<file path=xl/sharedStrings.xml><?xml version="1.0" encoding="utf-8"?>
<sst xmlns="http://schemas.openxmlformats.org/spreadsheetml/2006/main" count="511" uniqueCount="144">
  <si>
    <t>صندوق سرمایه‌گذاری سهام بزرگ کاردان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</si>
  <si>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</si>
  <si>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</si>
  <si>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</si>
  <si>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</si>
  <si>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</si>
  <si>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</si>
  <si>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</si>
  <si>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</si>
  <si>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</si>
  <si>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</si>
  <si>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</si>
  <si>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</si>
  <si>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</si>
  <si>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</si>
  <si>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</si>
  <si>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</si>
  <si>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</si>
  <si>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</si>
  <si>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پارس‌ خزر</t>
  </si>
  <si>
    <t>پارس‌ دارو</t>
  </si>
  <si>
    <t>پالایش نفت بندرعباس</t>
  </si>
  <si>
    <t>پالایش نفت تبریز</t>
  </si>
  <si>
    <t>پالایش نفت تهران</t>
  </si>
  <si>
    <t>پتروشیمی تندگویان</t>
  </si>
  <si>
    <t>پتروشیمی نوری</t>
  </si>
  <si>
    <t>تامین سرمایه کیمیا</t>
  </si>
  <si>
    <t>توزیع دارو پخش</t>
  </si>
  <si>
    <t>توسعه حمل و نقل ریلی پارسیان</t>
  </si>
  <si>
    <t>ح. کویر تایر</t>
  </si>
  <si>
    <t>داروسازی‌ اکسیر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</si>
  <si>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</si>
  <si>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</si>
  <si>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</si>
  <si>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</si>
  <si>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</si>
  <si>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 اردستان</t>
  </si>
  <si>
    <t>سیمان‌ صوفیان‌</t>
  </si>
  <si>
    <t>سیمان‌مازندران‌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</si>
  <si>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</si>
  <si>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</si>
  <si>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</si>
  <si>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</si>
  <si>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</si>
  <si>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</si>
  <si>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 مپنا (سهامی عام)</t>
  </si>
  <si>
    <t>گروه‌بهمن‌</t>
  </si>
  <si>
    <t>گسترش نفت و گاز پارسیان</t>
  </si>
  <si>
    <t>مس‌ شهیدباهنر</t>
  </si>
  <si>
    <t>نفت ایرانول</t>
  </si>
  <si>
    <t>نفت‌ بهران‌</t>
  </si>
  <si>
    <t>کاشی‌ الوند</t>
  </si>
  <si>
    <t>کالسیمین‌</t>
  </si>
  <si>
    <t>کویر تایر</t>
  </si>
  <si>
    <t>ملی شیمی کشاورز</t>
  </si>
  <si>
    <t>پتروشیمی‌ خارک‌</t>
  </si>
  <si>
    <t>ملی‌ صنایع‌ مس‌ ایران‌</t>
  </si>
  <si>
    <t>اختیارخ شستا-865-1402/06/08</t>
  </si>
  <si>
    <t>بیمه اتکایی آوای پارس70% تادیه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</si>
  <si>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</si>
  <si>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</si>
  <si>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</si>
  <si>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</si>
  <si>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</si>
  <si>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</si>
  <si>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</si>
  <si>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</si>
  <si>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</si>
  <si>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</si>
  <si>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</si>
  <si>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</si>
  <si>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</si>
  <si>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</si>
  <si>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</si>
  <si>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</si>
  <si>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</si>
  <si>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</si>
  <si>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</si>
  <si>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</si>
  <si>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</si>
  <si>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</si>
  <si>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</si>
  <si>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</si>
  <si>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</si>
  <si>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</si>
  <si>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</si>
  <si>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</si>
  <si>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</si>
  <si>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</si>
  <si>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</si>
  <si>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</si>
  <si>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</si>
  <si>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</si>
  <si>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</si>
  <si>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</si>
  <si>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</si>
  <si>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</si>
  <si>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</si>
  <si>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</si>
  <si>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</si>
  <si>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تابان سپهر14031126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</si>
  <si>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</si>
  <si>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</si>
  <si>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</si>
  <si>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</si>
  <si>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</si>
  <si>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</si>
  <si>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</si>
  <si>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</si>
  <si>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1401/10/28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</si>
  <si>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</si>
  <si>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</si>
  <si>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</si>
  <si>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</si>
  <si>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</si>
  <si>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</si>
  <si>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سیمان ساوه</t>
  </si>
  <si>
    <t>کاشی‌ وسرامیک‌ حافظ‌</t>
  </si>
  <si>
    <t>ح. بانک سامان</t>
  </si>
  <si>
    <t>سیمان‌ خزر</t>
  </si>
  <si>
    <t>پیشگامان فن آوری و دانش آرامیس</t>
  </si>
  <si>
    <t>داروسازی کاسپین تامین</t>
  </si>
  <si>
    <t>صنعتی زر ماکارون</t>
  </si>
  <si>
    <t>بیمه البرز</t>
  </si>
  <si>
    <t>صنایع‌ کاشی‌ و سرامیک‌ سینا</t>
  </si>
  <si>
    <t>نفت سپاهان</t>
  </si>
  <si>
    <t>حمل و نقل گهرترابر سیرجان</t>
  </si>
  <si>
    <t>تایدواترخاورمیانه</t>
  </si>
  <si>
    <t>سرمایه گذاری گروه توسعه ملی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</si>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</sst>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9"/>
      <name val="Tahoma"/>
      <family val="2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 vertical="center"/>
    </xf>
    <xf numFmtId="10" fontId="1" fillId="0" borderId="0" xfId="0" applyNumberFormat="1" applyFont="1"/>
    <xf numFmtId="164" fontId="1" fillId="0" borderId="2" xfId="0" applyNumberFormat="1" applyFont="1" applyBorder="1" applyAlignment="1">
      <alignment horizontal="right" vertical="center"/>
    </xf>
    <xf numFmtId="10" fontId="1" fillId="0" borderId="2" xfId="0" applyNumberFormat="1" applyFont="1" applyBorder="1"/>
    <xf numFmtId="3" fontId="1" fillId="0" borderId="2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2"/>
  <sheetViews>
    <sheetView rightToLeft="1" tabSelected="1" view="pageBreakPreview" zoomScale="85" zoomScaleNormal="85" zoomScaleSheetLayoutView="85" workbookViewId="0">
      <selection activeCell="C62" sqref="C62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13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2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ht="30" x14ac:dyDescent="0.45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30" x14ac:dyDescent="0.4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5" t="s">
        <v>13</v>
      </c>
    </row>
    <row r="8" spans="1:25" ht="30" x14ac:dyDescent="0.4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6" t="s">
        <v>13</v>
      </c>
    </row>
    <row r="9" spans="1:25" x14ac:dyDescent="0.45">
      <c r="A9" s="1" t="s">
        <v>15</v>
      </c>
      <c r="C9" s="4">
        <v>32309485</v>
      </c>
      <c r="D9" s="4"/>
      <c r="E9" s="4">
        <v>87621127249</v>
      </c>
      <c r="F9" s="4"/>
      <c r="G9" s="4">
        <v>74608356799.752701</v>
      </c>
      <c r="H9" s="4"/>
      <c r="I9" s="4">
        <v>0</v>
      </c>
      <c r="J9" s="4"/>
      <c r="K9" s="4">
        <v>0</v>
      </c>
      <c r="L9" s="4"/>
      <c r="M9" s="4">
        <v>-21627898</v>
      </c>
      <c r="N9" s="4"/>
      <c r="O9" s="4">
        <v>53553039586</v>
      </c>
      <c r="P9" s="4"/>
      <c r="Q9" s="4">
        <v>10681587</v>
      </c>
      <c r="R9" s="4"/>
      <c r="S9" s="4">
        <v>2850</v>
      </c>
      <c r="T9" s="4"/>
      <c r="U9" s="4">
        <v>28967737914</v>
      </c>
      <c r="V9" s="4"/>
      <c r="W9" s="4">
        <v>30261389938.447498</v>
      </c>
      <c r="Y9" s="5">
        <v>1.5800000000000002E-2</v>
      </c>
    </row>
    <row r="10" spans="1:25" x14ac:dyDescent="0.45">
      <c r="A10" s="1" t="s">
        <v>16</v>
      </c>
      <c r="C10" s="4">
        <v>16000000</v>
      </c>
      <c r="D10" s="4"/>
      <c r="E10" s="4">
        <v>66507647145</v>
      </c>
      <c r="F10" s="4"/>
      <c r="G10" s="4">
        <v>50068310400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16000000</v>
      </c>
      <c r="R10" s="4"/>
      <c r="S10" s="4">
        <v>3928</v>
      </c>
      <c r="T10" s="4"/>
      <c r="U10" s="4">
        <v>66507647145</v>
      </c>
      <c r="V10" s="4"/>
      <c r="W10" s="4">
        <v>62474054400</v>
      </c>
      <c r="Y10" s="5">
        <v>3.2599999999999997E-2</v>
      </c>
    </row>
    <row r="11" spans="1:25" x14ac:dyDescent="0.45">
      <c r="A11" s="1" t="s">
        <v>17</v>
      </c>
      <c r="C11" s="4">
        <v>38137</v>
      </c>
      <c r="D11" s="4"/>
      <c r="E11" s="4">
        <v>26720136</v>
      </c>
      <c r="F11" s="4"/>
      <c r="G11" s="4">
        <v>26537059.395</v>
      </c>
      <c r="H11" s="4"/>
      <c r="I11" s="4">
        <v>0</v>
      </c>
      <c r="J11" s="4"/>
      <c r="K11" s="4">
        <v>0</v>
      </c>
      <c r="L11" s="4"/>
      <c r="M11" s="4">
        <v>-38137</v>
      </c>
      <c r="N11" s="4"/>
      <c r="O11" s="4">
        <v>26734037</v>
      </c>
      <c r="P11" s="4"/>
      <c r="Q11" s="4">
        <v>0</v>
      </c>
      <c r="R11" s="4"/>
      <c r="S11" s="4">
        <v>0</v>
      </c>
      <c r="T11" s="4"/>
      <c r="U11" s="4">
        <v>0</v>
      </c>
      <c r="V11" s="4"/>
      <c r="W11" s="4">
        <v>0</v>
      </c>
      <c r="Y11" s="5">
        <v>0</v>
      </c>
    </row>
    <row r="12" spans="1:25" x14ac:dyDescent="0.45">
      <c r="A12" s="1" t="s">
        <v>18</v>
      </c>
      <c r="C12" s="4">
        <v>108053</v>
      </c>
      <c r="D12" s="4"/>
      <c r="E12" s="4">
        <v>54075554</v>
      </c>
      <c r="F12" s="4"/>
      <c r="G12" s="4">
        <v>53705042.325000003</v>
      </c>
      <c r="H12" s="4"/>
      <c r="I12" s="4">
        <v>108053</v>
      </c>
      <c r="J12" s="4"/>
      <c r="K12" s="4">
        <v>54026500</v>
      </c>
      <c r="L12" s="4"/>
      <c r="M12" s="4">
        <v>-216106</v>
      </c>
      <c r="N12" s="4"/>
      <c r="O12" s="4">
        <v>195378180</v>
      </c>
      <c r="P12" s="4"/>
      <c r="Q12" s="4">
        <v>0</v>
      </c>
      <c r="R12" s="4"/>
      <c r="S12" s="4">
        <v>0</v>
      </c>
      <c r="T12" s="4"/>
      <c r="U12" s="4">
        <v>0</v>
      </c>
      <c r="V12" s="4"/>
      <c r="W12" s="4">
        <v>0</v>
      </c>
      <c r="Y12" s="5">
        <v>0</v>
      </c>
    </row>
    <row r="13" spans="1:25" x14ac:dyDescent="0.45">
      <c r="A13" s="1" t="s">
        <v>19</v>
      </c>
      <c r="C13" s="4">
        <v>3514808</v>
      </c>
      <c r="D13" s="4"/>
      <c r="E13" s="4">
        <v>39090086787</v>
      </c>
      <c r="F13" s="4"/>
      <c r="G13" s="4">
        <v>47761543179.108002</v>
      </c>
      <c r="H13" s="4"/>
      <c r="I13" s="4">
        <v>0</v>
      </c>
      <c r="J13" s="4"/>
      <c r="K13" s="4">
        <v>0</v>
      </c>
      <c r="L13" s="4"/>
      <c r="M13" s="4">
        <v>-3514808</v>
      </c>
      <c r="N13" s="4"/>
      <c r="O13" s="4">
        <v>53970477655</v>
      </c>
      <c r="P13" s="4"/>
      <c r="Q13" s="4">
        <v>0</v>
      </c>
      <c r="R13" s="4"/>
      <c r="S13" s="4">
        <v>0</v>
      </c>
      <c r="T13" s="4"/>
      <c r="U13" s="4">
        <v>0</v>
      </c>
      <c r="V13" s="4"/>
      <c r="W13" s="4">
        <v>0</v>
      </c>
      <c r="Y13" s="5">
        <v>0</v>
      </c>
    </row>
    <row r="14" spans="1:25" x14ac:dyDescent="0.45">
      <c r="A14" s="1" t="s">
        <v>20</v>
      </c>
      <c r="C14" s="4">
        <v>499787</v>
      </c>
      <c r="D14" s="4"/>
      <c r="E14" s="4">
        <v>12281637166</v>
      </c>
      <c r="F14" s="4"/>
      <c r="G14" s="4">
        <v>19052788802.872501</v>
      </c>
      <c r="H14" s="4"/>
      <c r="I14" s="4">
        <v>49169</v>
      </c>
      <c r="J14" s="4"/>
      <c r="K14" s="4">
        <v>2187561646</v>
      </c>
      <c r="L14" s="4"/>
      <c r="M14" s="4">
        <v>0</v>
      </c>
      <c r="N14" s="4"/>
      <c r="O14" s="4">
        <v>0</v>
      </c>
      <c r="P14" s="4"/>
      <c r="Q14" s="4">
        <v>548956</v>
      </c>
      <c r="R14" s="4"/>
      <c r="S14" s="4">
        <v>48910</v>
      </c>
      <c r="T14" s="4"/>
      <c r="U14" s="4">
        <v>14469198812</v>
      </c>
      <c r="V14" s="4"/>
      <c r="W14" s="4">
        <v>26689683804.138</v>
      </c>
      <c r="Y14" s="5">
        <v>1.3899999999999999E-2</v>
      </c>
    </row>
    <row r="15" spans="1:25" x14ac:dyDescent="0.45">
      <c r="A15" s="1" t="s">
        <v>21</v>
      </c>
      <c r="C15" s="4">
        <v>9231846</v>
      </c>
      <c r="D15" s="4"/>
      <c r="E15" s="4">
        <v>88198300567</v>
      </c>
      <c r="F15" s="4"/>
      <c r="G15" s="4">
        <v>78187328718.876007</v>
      </c>
      <c r="H15" s="4"/>
      <c r="I15" s="4">
        <v>0</v>
      </c>
      <c r="J15" s="4"/>
      <c r="K15" s="4">
        <v>0</v>
      </c>
      <c r="L15" s="4"/>
      <c r="M15" s="4">
        <v>-2100000</v>
      </c>
      <c r="N15" s="4"/>
      <c r="O15" s="4">
        <v>20665228873</v>
      </c>
      <c r="P15" s="4"/>
      <c r="Q15" s="4">
        <v>7131846</v>
      </c>
      <c r="R15" s="4"/>
      <c r="S15" s="4">
        <v>11060</v>
      </c>
      <c r="T15" s="4"/>
      <c r="U15" s="4">
        <v>68135527512</v>
      </c>
      <c r="V15" s="4"/>
      <c r="W15" s="4">
        <v>78408891370.278</v>
      </c>
      <c r="Y15" s="5">
        <v>4.1000000000000002E-2</v>
      </c>
    </row>
    <row r="16" spans="1:25" x14ac:dyDescent="0.45">
      <c r="A16" s="1" t="s">
        <v>22</v>
      </c>
      <c r="C16" s="4">
        <v>5459665</v>
      </c>
      <c r="D16" s="4"/>
      <c r="E16" s="4">
        <v>59033951717</v>
      </c>
      <c r="F16" s="4"/>
      <c r="G16" s="4">
        <v>75763432705.770004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5459665</v>
      </c>
      <c r="R16" s="4"/>
      <c r="S16" s="4">
        <v>16410</v>
      </c>
      <c r="T16" s="4"/>
      <c r="U16" s="4">
        <v>59033951717</v>
      </c>
      <c r="V16" s="4"/>
      <c r="W16" s="4">
        <v>89060023689.232498</v>
      </c>
      <c r="Y16" s="5">
        <v>4.65E-2</v>
      </c>
    </row>
    <row r="17" spans="1:25" x14ac:dyDescent="0.45">
      <c r="A17" s="1" t="s">
        <v>23</v>
      </c>
      <c r="C17" s="4">
        <v>5782522</v>
      </c>
      <c r="D17" s="4"/>
      <c r="E17" s="4">
        <v>18644299984</v>
      </c>
      <c r="F17" s="4"/>
      <c r="G17" s="4">
        <v>22319934405.090302</v>
      </c>
      <c r="H17" s="4"/>
      <c r="I17" s="4">
        <v>0</v>
      </c>
      <c r="J17" s="4"/>
      <c r="K17" s="4">
        <v>0</v>
      </c>
      <c r="L17" s="4"/>
      <c r="M17" s="4">
        <v>-5782522</v>
      </c>
      <c r="N17" s="4"/>
      <c r="O17" s="4">
        <v>24484608168</v>
      </c>
      <c r="P17" s="4"/>
      <c r="Q17" s="4">
        <v>0</v>
      </c>
      <c r="R17" s="4"/>
      <c r="S17" s="4">
        <v>0</v>
      </c>
      <c r="T17" s="4"/>
      <c r="U17" s="4">
        <v>0</v>
      </c>
      <c r="V17" s="4"/>
      <c r="W17" s="4">
        <v>0</v>
      </c>
      <c r="Y17" s="5">
        <v>0</v>
      </c>
    </row>
    <row r="18" spans="1:25" x14ac:dyDescent="0.45">
      <c r="A18" s="1" t="s">
        <v>24</v>
      </c>
      <c r="C18" s="4">
        <v>3028582</v>
      </c>
      <c r="D18" s="4"/>
      <c r="E18" s="4">
        <v>34727673460</v>
      </c>
      <c r="F18" s="4"/>
      <c r="G18" s="4">
        <v>31791534055.776001</v>
      </c>
      <c r="H18" s="4"/>
      <c r="I18" s="4">
        <v>834586</v>
      </c>
      <c r="J18" s="4"/>
      <c r="K18" s="4">
        <v>10851244206</v>
      </c>
      <c r="L18" s="4"/>
      <c r="M18" s="4">
        <v>0</v>
      </c>
      <c r="N18" s="4"/>
      <c r="O18" s="4">
        <v>0</v>
      </c>
      <c r="P18" s="4"/>
      <c r="Q18" s="4">
        <v>3863168</v>
      </c>
      <c r="R18" s="4"/>
      <c r="S18" s="4">
        <v>14730</v>
      </c>
      <c r="T18" s="4"/>
      <c r="U18" s="4">
        <v>45578917666</v>
      </c>
      <c r="V18" s="4"/>
      <c r="W18" s="4">
        <v>56565883075.391998</v>
      </c>
      <c r="Y18" s="5">
        <v>2.9499999999999998E-2</v>
      </c>
    </row>
    <row r="19" spans="1:25" x14ac:dyDescent="0.45">
      <c r="A19" s="1" t="s">
        <v>25</v>
      </c>
      <c r="C19" s="4">
        <v>257241</v>
      </c>
      <c r="D19" s="4"/>
      <c r="E19" s="4">
        <v>26974492192</v>
      </c>
      <c r="F19" s="4"/>
      <c r="G19" s="4">
        <v>25016150002.171501</v>
      </c>
      <c r="H19" s="4"/>
      <c r="I19" s="4">
        <v>250000</v>
      </c>
      <c r="J19" s="4"/>
      <c r="K19" s="4">
        <v>29607450147</v>
      </c>
      <c r="L19" s="4"/>
      <c r="M19" s="4">
        <v>0</v>
      </c>
      <c r="N19" s="4"/>
      <c r="O19" s="4">
        <v>0</v>
      </c>
      <c r="P19" s="4"/>
      <c r="Q19" s="4">
        <v>507241</v>
      </c>
      <c r="R19" s="4"/>
      <c r="S19" s="4">
        <v>129940</v>
      </c>
      <c r="T19" s="4"/>
      <c r="U19" s="4">
        <v>56581942339</v>
      </c>
      <c r="V19" s="4"/>
      <c r="W19" s="4">
        <v>65518725711.537003</v>
      </c>
      <c r="Y19" s="5">
        <v>3.4200000000000001E-2</v>
      </c>
    </row>
    <row r="20" spans="1:25" x14ac:dyDescent="0.45">
      <c r="A20" s="1" t="s">
        <v>26</v>
      </c>
      <c r="C20" s="4">
        <v>70247</v>
      </c>
      <c r="D20" s="4"/>
      <c r="E20" s="4">
        <v>70310780</v>
      </c>
      <c r="F20" s="4"/>
      <c r="G20" s="4">
        <v>69829030.349999994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70247</v>
      </c>
      <c r="R20" s="4"/>
      <c r="S20" s="4">
        <v>1000</v>
      </c>
      <c r="T20" s="4"/>
      <c r="U20" s="4">
        <v>70310780</v>
      </c>
      <c r="V20" s="4"/>
      <c r="W20" s="4">
        <v>69829030.349999994</v>
      </c>
      <c r="Y20" s="5">
        <v>0</v>
      </c>
    </row>
    <row r="21" spans="1:25" x14ac:dyDescent="0.45">
      <c r="A21" s="1" t="s">
        <v>27</v>
      </c>
      <c r="C21" s="4">
        <v>666870</v>
      </c>
      <c r="D21" s="4"/>
      <c r="E21" s="4">
        <v>18890690406</v>
      </c>
      <c r="F21" s="4"/>
      <c r="G21" s="4">
        <v>20781981571.724998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666870</v>
      </c>
      <c r="R21" s="4"/>
      <c r="S21" s="4">
        <v>32850</v>
      </c>
      <c r="T21" s="4"/>
      <c r="U21" s="4">
        <v>18890690406</v>
      </c>
      <c r="V21" s="4"/>
      <c r="W21" s="4">
        <v>21776334756.974998</v>
      </c>
      <c r="Y21" s="5">
        <v>1.14E-2</v>
      </c>
    </row>
    <row r="22" spans="1:25" x14ac:dyDescent="0.45">
      <c r="A22" s="1" t="s">
        <v>28</v>
      </c>
      <c r="C22" s="4">
        <v>797896</v>
      </c>
      <c r="D22" s="4"/>
      <c r="E22" s="4">
        <v>26645542783</v>
      </c>
      <c r="F22" s="4"/>
      <c r="G22" s="4">
        <v>35572711068.18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797896</v>
      </c>
      <c r="R22" s="4"/>
      <c r="S22" s="4">
        <v>56300</v>
      </c>
      <c r="T22" s="4"/>
      <c r="U22" s="4">
        <v>26645542783</v>
      </c>
      <c r="V22" s="4"/>
      <c r="W22" s="4">
        <v>44654261608.440002</v>
      </c>
      <c r="Y22" s="5">
        <v>2.3300000000000001E-2</v>
      </c>
    </row>
    <row r="23" spans="1:25" x14ac:dyDescent="0.45">
      <c r="A23" s="1" t="s">
        <v>29</v>
      </c>
      <c r="C23" s="4">
        <v>1742589</v>
      </c>
      <c r="D23" s="4"/>
      <c r="E23" s="4">
        <v>8510804676</v>
      </c>
      <c r="F23" s="4"/>
      <c r="G23" s="4">
        <v>3568374426.6269999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1742589</v>
      </c>
      <c r="R23" s="4"/>
      <c r="S23" s="4">
        <v>2531</v>
      </c>
      <c r="T23" s="4"/>
      <c r="U23" s="4">
        <v>8510804676</v>
      </c>
      <c r="V23" s="4"/>
      <c r="W23" s="4">
        <v>4384250327.08395</v>
      </c>
      <c r="Y23" s="5">
        <v>2.3E-3</v>
      </c>
    </row>
    <row r="24" spans="1:25" x14ac:dyDescent="0.45">
      <c r="A24" s="1" t="s">
        <v>30</v>
      </c>
      <c r="C24" s="4">
        <v>1350000</v>
      </c>
      <c r="D24" s="4"/>
      <c r="E24" s="4">
        <v>30458423449</v>
      </c>
      <c r="F24" s="4"/>
      <c r="G24" s="4">
        <v>29509865325</v>
      </c>
      <c r="H24" s="4"/>
      <c r="I24" s="4">
        <v>0</v>
      </c>
      <c r="J24" s="4"/>
      <c r="K24" s="4">
        <v>0</v>
      </c>
      <c r="L24" s="4"/>
      <c r="M24" s="4">
        <v>-883632</v>
      </c>
      <c r="N24" s="4"/>
      <c r="O24" s="4">
        <v>20462106225</v>
      </c>
      <c r="P24" s="4"/>
      <c r="Q24" s="4">
        <v>466368</v>
      </c>
      <c r="R24" s="4"/>
      <c r="S24" s="4">
        <v>23340</v>
      </c>
      <c r="T24" s="4"/>
      <c r="U24" s="4">
        <v>10522099275</v>
      </c>
      <c r="V24" s="4"/>
      <c r="W24" s="4">
        <v>10820263196.736</v>
      </c>
      <c r="Y24" s="5">
        <v>5.7000000000000002E-3</v>
      </c>
    </row>
    <row r="25" spans="1:25" x14ac:dyDescent="0.45">
      <c r="A25" s="1" t="s">
        <v>31</v>
      </c>
      <c r="C25" s="4">
        <v>875355</v>
      </c>
      <c r="D25" s="4"/>
      <c r="E25" s="4">
        <v>19397572173</v>
      </c>
      <c r="F25" s="4"/>
      <c r="G25" s="4">
        <v>17237604893.827499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875355</v>
      </c>
      <c r="R25" s="4"/>
      <c r="S25" s="4">
        <v>25620</v>
      </c>
      <c r="T25" s="4"/>
      <c r="U25" s="4">
        <v>19397572173</v>
      </c>
      <c r="V25" s="4"/>
      <c r="W25" s="4">
        <v>22293156859.154999</v>
      </c>
      <c r="Y25" s="5">
        <v>1.1599999999999999E-2</v>
      </c>
    </row>
    <row r="26" spans="1:25" x14ac:dyDescent="0.45">
      <c r="A26" s="1" t="s">
        <v>32</v>
      </c>
      <c r="C26" s="4">
        <v>4000000</v>
      </c>
      <c r="D26" s="4"/>
      <c r="E26" s="4">
        <v>46849387363</v>
      </c>
      <c r="F26" s="4"/>
      <c r="G26" s="4">
        <v>47873448000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4000000</v>
      </c>
      <c r="R26" s="4"/>
      <c r="S26" s="4">
        <v>17290</v>
      </c>
      <c r="T26" s="4"/>
      <c r="U26" s="4">
        <v>46849387363</v>
      </c>
      <c r="V26" s="4"/>
      <c r="W26" s="4">
        <v>68748498000</v>
      </c>
      <c r="Y26" s="5">
        <v>3.5900000000000001E-2</v>
      </c>
    </row>
    <row r="27" spans="1:25" x14ac:dyDescent="0.45">
      <c r="A27" s="1" t="s">
        <v>33</v>
      </c>
      <c r="C27" s="4">
        <v>6286275</v>
      </c>
      <c r="D27" s="4"/>
      <c r="E27" s="4">
        <v>68685399737</v>
      </c>
      <c r="F27" s="4"/>
      <c r="G27" s="4">
        <v>73549219482.337494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6286275</v>
      </c>
      <c r="R27" s="4"/>
      <c r="S27" s="4">
        <v>16840</v>
      </c>
      <c r="T27" s="4"/>
      <c r="U27" s="4">
        <v>68685399737</v>
      </c>
      <c r="V27" s="4"/>
      <c r="W27" s="4">
        <v>105230998817.55</v>
      </c>
      <c r="Y27" s="5">
        <v>5.5E-2</v>
      </c>
    </row>
    <row r="28" spans="1:25" x14ac:dyDescent="0.45">
      <c r="A28" s="1" t="s">
        <v>34</v>
      </c>
      <c r="C28" s="4">
        <v>2800000</v>
      </c>
      <c r="D28" s="4"/>
      <c r="E28" s="4">
        <v>16225262455</v>
      </c>
      <c r="F28" s="4"/>
      <c r="G28" s="4">
        <v>17395875000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2800000</v>
      </c>
      <c r="R28" s="4"/>
      <c r="S28" s="4">
        <v>7600</v>
      </c>
      <c r="T28" s="4"/>
      <c r="U28" s="4">
        <v>16225262455</v>
      </c>
      <c r="V28" s="4"/>
      <c r="W28" s="4">
        <v>21153384000</v>
      </c>
      <c r="Y28" s="5">
        <v>1.0999999999999999E-2</v>
      </c>
    </row>
    <row r="29" spans="1:25" x14ac:dyDescent="0.45">
      <c r="A29" s="1" t="s">
        <v>35</v>
      </c>
      <c r="C29" s="4">
        <v>6700000</v>
      </c>
      <c r="D29" s="4"/>
      <c r="E29" s="4">
        <v>99387712396</v>
      </c>
      <c r="F29" s="4"/>
      <c r="G29" s="4">
        <v>116285957100</v>
      </c>
      <c r="H29" s="4"/>
      <c r="I29" s="4">
        <v>0</v>
      </c>
      <c r="J29" s="4"/>
      <c r="K29" s="4">
        <v>0</v>
      </c>
      <c r="L29" s="4"/>
      <c r="M29" s="4">
        <v>-1120000</v>
      </c>
      <c r="N29" s="4"/>
      <c r="O29" s="4">
        <v>25099789367</v>
      </c>
      <c r="P29" s="4"/>
      <c r="Q29" s="4">
        <v>5580000</v>
      </c>
      <c r="R29" s="4"/>
      <c r="S29" s="4">
        <v>25400</v>
      </c>
      <c r="T29" s="4"/>
      <c r="U29" s="4">
        <v>82773647041</v>
      </c>
      <c r="V29" s="4"/>
      <c r="W29" s="4">
        <v>140888694600</v>
      </c>
      <c r="Y29" s="5">
        <v>7.3599999999999999E-2</v>
      </c>
    </row>
    <row r="30" spans="1:25" x14ac:dyDescent="0.45">
      <c r="A30" s="1" t="s">
        <v>36</v>
      </c>
      <c r="C30" s="4">
        <v>286425</v>
      </c>
      <c r="D30" s="4"/>
      <c r="E30" s="4">
        <v>5107964116</v>
      </c>
      <c r="F30" s="4"/>
      <c r="G30" s="4">
        <v>4800392203.2749996</v>
      </c>
      <c r="H30" s="4"/>
      <c r="I30" s="4">
        <v>0</v>
      </c>
      <c r="J30" s="4"/>
      <c r="K30" s="4">
        <v>0</v>
      </c>
      <c r="L30" s="4"/>
      <c r="M30" s="4">
        <v>-286425</v>
      </c>
      <c r="N30" s="4"/>
      <c r="O30" s="4">
        <v>5131309258</v>
      </c>
      <c r="P30" s="4"/>
      <c r="Q30" s="4">
        <v>0</v>
      </c>
      <c r="R30" s="4"/>
      <c r="S30" s="4">
        <v>0</v>
      </c>
      <c r="T30" s="4"/>
      <c r="U30" s="4">
        <v>0</v>
      </c>
      <c r="V30" s="4"/>
      <c r="W30" s="4">
        <v>0</v>
      </c>
      <c r="Y30" s="5">
        <v>0</v>
      </c>
    </row>
    <row r="31" spans="1:25" x14ac:dyDescent="0.45">
      <c r="A31" s="1" t="s">
        <v>37</v>
      </c>
      <c r="C31" s="4">
        <v>2241110</v>
      </c>
      <c r="D31" s="4"/>
      <c r="E31" s="4">
        <v>44399238974</v>
      </c>
      <c r="F31" s="4"/>
      <c r="G31" s="4">
        <v>50570501477.849998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2241110</v>
      </c>
      <c r="R31" s="4"/>
      <c r="S31" s="4">
        <v>31800</v>
      </c>
      <c r="T31" s="4"/>
      <c r="U31" s="4">
        <v>44399238974</v>
      </c>
      <c r="V31" s="4"/>
      <c r="W31" s="4">
        <v>70843257576.899994</v>
      </c>
      <c r="Y31" s="5">
        <v>3.6999999999999998E-2</v>
      </c>
    </row>
    <row r="32" spans="1:25" x14ac:dyDescent="0.45">
      <c r="A32" s="1" t="s">
        <v>38</v>
      </c>
      <c r="C32" s="4">
        <v>3410921</v>
      </c>
      <c r="D32" s="4"/>
      <c r="E32" s="4">
        <v>52010019529</v>
      </c>
      <c r="F32" s="4"/>
      <c r="G32" s="4">
        <v>48994545989.722504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3410921</v>
      </c>
      <c r="R32" s="4"/>
      <c r="S32" s="4">
        <v>20850</v>
      </c>
      <c r="T32" s="4"/>
      <c r="U32" s="4">
        <v>52010019529</v>
      </c>
      <c r="V32" s="4"/>
      <c r="W32" s="4">
        <v>70694552518.042496</v>
      </c>
      <c r="Y32" s="5">
        <v>3.6900000000000002E-2</v>
      </c>
    </row>
    <row r="33" spans="1:25" x14ac:dyDescent="0.45">
      <c r="A33" s="1" t="s">
        <v>39</v>
      </c>
      <c r="C33" s="4">
        <v>9233449</v>
      </c>
      <c r="D33" s="4"/>
      <c r="E33" s="4">
        <v>79710409017</v>
      </c>
      <c r="F33" s="4"/>
      <c r="G33" s="4">
        <v>80128392111.8685</v>
      </c>
      <c r="H33" s="4"/>
      <c r="I33" s="4">
        <v>0</v>
      </c>
      <c r="J33" s="4"/>
      <c r="K33" s="4">
        <v>0</v>
      </c>
      <c r="L33" s="4"/>
      <c r="M33" s="4">
        <v>-2528155</v>
      </c>
      <c r="N33" s="4"/>
      <c r="O33" s="4">
        <v>25603277751</v>
      </c>
      <c r="P33" s="4"/>
      <c r="Q33" s="4">
        <v>6705294</v>
      </c>
      <c r="R33" s="4"/>
      <c r="S33" s="4">
        <v>11000</v>
      </c>
      <c r="T33" s="4"/>
      <c r="U33" s="4">
        <v>57885382518</v>
      </c>
      <c r="V33" s="4"/>
      <c r="W33" s="4">
        <v>73319372507.699997</v>
      </c>
      <c r="Y33" s="5">
        <v>3.8300000000000001E-2</v>
      </c>
    </row>
    <row r="34" spans="1:25" x14ac:dyDescent="0.45">
      <c r="A34" s="1" t="s">
        <v>40</v>
      </c>
      <c r="C34" s="4">
        <v>9777778</v>
      </c>
      <c r="D34" s="4"/>
      <c r="E34" s="4">
        <v>76143833064</v>
      </c>
      <c r="F34" s="4"/>
      <c r="G34" s="4">
        <v>68425985555.136002</v>
      </c>
      <c r="H34" s="4"/>
      <c r="I34" s="4">
        <v>0</v>
      </c>
      <c r="J34" s="4"/>
      <c r="K34" s="4">
        <v>0</v>
      </c>
      <c r="L34" s="4"/>
      <c r="M34" s="4">
        <v>-3907777</v>
      </c>
      <c r="N34" s="4"/>
      <c r="O34" s="4">
        <v>30444403887</v>
      </c>
      <c r="P34" s="4"/>
      <c r="Q34" s="4">
        <v>5870001</v>
      </c>
      <c r="R34" s="4"/>
      <c r="S34" s="4">
        <v>9760</v>
      </c>
      <c r="T34" s="4"/>
      <c r="U34" s="4">
        <v>45712264713</v>
      </c>
      <c r="V34" s="4"/>
      <c r="W34" s="4">
        <v>56950327061.928001</v>
      </c>
      <c r="Y34" s="5">
        <v>2.9700000000000001E-2</v>
      </c>
    </row>
    <row r="35" spans="1:25" x14ac:dyDescent="0.45">
      <c r="A35" s="1" t="s">
        <v>41</v>
      </c>
      <c r="C35" s="4">
        <v>1360449</v>
      </c>
      <c r="D35" s="4"/>
      <c r="E35" s="4">
        <v>12470829350</v>
      </c>
      <c r="F35" s="4"/>
      <c r="G35" s="4">
        <v>13090789899.396</v>
      </c>
      <c r="H35" s="4"/>
      <c r="I35" s="4">
        <v>1260516</v>
      </c>
      <c r="J35" s="4"/>
      <c r="K35" s="4">
        <v>13750758746</v>
      </c>
      <c r="L35" s="4"/>
      <c r="M35" s="4">
        <v>0</v>
      </c>
      <c r="N35" s="4"/>
      <c r="O35" s="4">
        <v>0</v>
      </c>
      <c r="P35" s="4"/>
      <c r="Q35" s="4">
        <v>2620965</v>
      </c>
      <c r="R35" s="4"/>
      <c r="S35" s="4">
        <v>11100</v>
      </c>
      <c r="T35" s="4"/>
      <c r="U35" s="4">
        <v>26221588096</v>
      </c>
      <c r="V35" s="4"/>
      <c r="W35" s="4">
        <v>28919609866.575001</v>
      </c>
      <c r="Y35" s="5">
        <v>1.5100000000000001E-2</v>
      </c>
    </row>
    <row r="36" spans="1:25" x14ac:dyDescent="0.45">
      <c r="A36" s="1" t="s">
        <v>42</v>
      </c>
      <c r="C36" s="4">
        <v>29081911</v>
      </c>
      <c r="D36" s="4"/>
      <c r="E36" s="4">
        <v>173002299984</v>
      </c>
      <c r="F36" s="4"/>
      <c r="G36" s="4">
        <v>185594968701.711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43897224</v>
      </c>
      <c r="R36" s="4"/>
      <c r="S36" s="4">
        <v>5890</v>
      </c>
      <c r="T36" s="4"/>
      <c r="U36" s="4">
        <v>173002299984</v>
      </c>
      <c r="V36" s="4"/>
      <c r="W36" s="4">
        <v>257016249196.30801</v>
      </c>
      <c r="Y36" s="5">
        <v>0.13420000000000001</v>
      </c>
    </row>
    <row r="37" spans="1:25" x14ac:dyDescent="0.45">
      <c r="A37" s="1" t="s">
        <v>43</v>
      </c>
      <c r="C37" s="4">
        <v>1877828</v>
      </c>
      <c r="D37" s="4"/>
      <c r="E37" s="4">
        <v>8523076019</v>
      </c>
      <c r="F37" s="4"/>
      <c r="G37" s="4">
        <v>13010584816.098</v>
      </c>
      <c r="H37" s="4"/>
      <c r="I37" s="4">
        <v>0</v>
      </c>
      <c r="J37" s="4"/>
      <c r="K37" s="4">
        <v>0</v>
      </c>
      <c r="L37" s="4"/>
      <c r="M37" s="4">
        <v>-985852</v>
      </c>
      <c r="N37" s="4"/>
      <c r="O37" s="4">
        <v>7132515191</v>
      </c>
      <c r="P37" s="4"/>
      <c r="Q37" s="4">
        <v>891976</v>
      </c>
      <c r="R37" s="4"/>
      <c r="S37" s="4">
        <v>7350</v>
      </c>
      <c r="T37" s="4"/>
      <c r="U37" s="4">
        <v>4048496059</v>
      </c>
      <c r="V37" s="4"/>
      <c r="W37" s="4">
        <v>6517015259.5799999</v>
      </c>
      <c r="Y37" s="5">
        <v>3.3999999999999998E-3</v>
      </c>
    </row>
    <row r="38" spans="1:25" x14ac:dyDescent="0.45">
      <c r="A38" s="1" t="s">
        <v>44</v>
      </c>
      <c r="C38" s="4">
        <v>2000000</v>
      </c>
      <c r="D38" s="4"/>
      <c r="E38" s="4">
        <v>37283823000</v>
      </c>
      <c r="F38" s="4"/>
      <c r="G38" s="4">
        <v>37205303400</v>
      </c>
      <c r="H38" s="4"/>
      <c r="I38" s="4">
        <v>0</v>
      </c>
      <c r="J38" s="4"/>
      <c r="K38" s="4">
        <v>0</v>
      </c>
      <c r="L38" s="4"/>
      <c r="M38" s="4">
        <v>-998076</v>
      </c>
      <c r="N38" s="4"/>
      <c r="O38" s="4">
        <v>23281868232</v>
      </c>
      <c r="P38" s="4"/>
      <c r="Q38" s="4">
        <v>1001924</v>
      </c>
      <c r="R38" s="4"/>
      <c r="S38" s="4">
        <v>25350</v>
      </c>
      <c r="T38" s="4"/>
      <c r="U38" s="4">
        <v>18677778536</v>
      </c>
      <c r="V38" s="4"/>
      <c r="W38" s="4">
        <v>25247650698.27</v>
      </c>
      <c r="Y38" s="5">
        <v>1.32E-2</v>
      </c>
    </row>
    <row r="39" spans="1:25" x14ac:dyDescent="0.45">
      <c r="A39" s="1" t="s">
        <v>45</v>
      </c>
      <c r="C39" s="4">
        <v>360831</v>
      </c>
      <c r="D39" s="4"/>
      <c r="E39" s="4">
        <v>4302082996</v>
      </c>
      <c r="F39" s="4"/>
      <c r="G39" s="4">
        <v>3429019571.0580001</v>
      </c>
      <c r="H39" s="4"/>
      <c r="I39" s="4">
        <v>0</v>
      </c>
      <c r="J39" s="4"/>
      <c r="K39" s="4">
        <v>0</v>
      </c>
      <c r="L39" s="4"/>
      <c r="M39" s="4">
        <v>-360831</v>
      </c>
      <c r="N39" s="4"/>
      <c r="O39" s="4">
        <v>3697891229</v>
      </c>
      <c r="P39" s="4"/>
      <c r="Q39" s="4">
        <v>0</v>
      </c>
      <c r="R39" s="4"/>
      <c r="S39" s="4">
        <v>0</v>
      </c>
      <c r="T39" s="4"/>
      <c r="U39" s="4">
        <v>0</v>
      </c>
      <c r="V39" s="4"/>
      <c r="W39" s="4">
        <v>0</v>
      </c>
      <c r="Y39" s="5">
        <v>0</v>
      </c>
    </row>
    <row r="40" spans="1:25" x14ac:dyDescent="0.45">
      <c r="A40" s="1" t="s">
        <v>46</v>
      </c>
      <c r="C40" s="4">
        <v>45631190</v>
      </c>
      <c r="D40" s="4"/>
      <c r="E40" s="4">
        <v>119075241132</v>
      </c>
      <c r="F40" s="4"/>
      <c r="G40" s="4">
        <v>91127605998.775497</v>
      </c>
      <c r="H40" s="4"/>
      <c r="I40" s="4">
        <v>0</v>
      </c>
      <c r="J40" s="4"/>
      <c r="K40" s="4">
        <v>0</v>
      </c>
      <c r="L40" s="4"/>
      <c r="M40" s="4">
        <v>-14232948</v>
      </c>
      <c r="N40" s="4"/>
      <c r="O40" s="4">
        <v>29785100278</v>
      </c>
      <c r="P40" s="4"/>
      <c r="Q40" s="4">
        <v>31398242</v>
      </c>
      <c r="R40" s="4"/>
      <c r="S40" s="4">
        <v>2050</v>
      </c>
      <c r="T40" s="4"/>
      <c r="U40" s="4">
        <v>81934160323</v>
      </c>
      <c r="V40" s="4"/>
      <c r="W40" s="4">
        <v>63983416043.205002</v>
      </c>
      <c r="Y40" s="5">
        <v>3.3399999999999999E-2</v>
      </c>
    </row>
    <row r="41" spans="1:25" x14ac:dyDescent="0.45">
      <c r="A41" s="1" t="s">
        <v>47</v>
      </c>
      <c r="C41" s="4">
        <v>3140135</v>
      </c>
      <c r="D41" s="4"/>
      <c r="E41" s="4">
        <v>103433558531</v>
      </c>
      <c r="F41" s="4"/>
      <c r="G41" s="4">
        <v>88087352772.285004</v>
      </c>
      <c r="H41" s="4"/>
      <c r="I41" s="4">
        <v>0</v>
      </c>
      <c r="J41" s="4"/>
      <c r="K41" s="4">
        <v>0</v>
      </c>
      <c r="L41" s="4"/>
      <c r="M41" s="4">
        <v>-310135</v>
      </c>
      <c r="N41" s="4"/>
      <c r="O41" s="4">
        <v>10211931013</v>
      </c>
      <c r="P41" s="4"/>
      <c r="Q41" s="4">
        <v>2830000</v>
      </c>
      <c r="R41" s="4"/>
      <c r="S41" s="4">
        <v>37330</v>
      </c>
      <c r="T41" s="4"/>
      <c r="U41" s="4">
        <v>93217957390</v>
      </c>
      <c r="V41" s="4"/>
      <c r="W41" s="4">
        <v>105015318795</v>
      </c>
      <c r="Y41" s="5">
        <v>5.4800000000000001E-2</v>
      </c>
    </row>
    <row r="42" spans="1:25" x14ac:dyDescent="0.45">
      <c r="A42" s="1" t="s">
        <v>48</v>
      </c>
      <c r="C42" s="4">
        <v>757584</v>
      </c>
      <c r="D42" s="4"/>
      <c r="E42" s="4">
        <v>24506633566</v>
      </c>
      <c r="F42" s="4"/>
      <c r="G42" s="4">
        <v>24670782051.551998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7094834</v>
      </c>
      <c r="R42" s="4"/>
      <c r="S42" s="4">
        <v>4264</v>
      </c>
      <c r="T42" s="4"/>
      <c r="U42" s="4">
        <v>24506633566</v>
      </c>
      <c r="V42" s="4"/>
      <c r="W42" s="4">
        <v>30072370561.552799</v>
      </c>
      <c r="Y42" s="5">
        <v>1.5699999999999999E-2</v>
      </c>
    </row>
    <row r="43" spans="1:25" x14ac:dyDescent="0.45">
      <c r="A43" s="1" t="s">
        <v>49</v>
      </c>
      <c r="C43" s="4">
        <v>305774</v>
      </c>
      <c r="D43" s="4"/>
      <c r="E43" s="4">
        <v>18946593862</v>
      </c>
      <c r="F43" s="4"/>
      <c r="G43" s="4">
        <v>19194735812.805</v>
      </c>
      <c r="H43" s="4"/>
      <c r="I43" s="4">
        <v>87859</v>
      </c>
      <c r="J43" s="4"/>
      <c r="K43" s="4">
        <v>6766581205</v>
      </c>
      <c r="L43" s="4"/>
      <c r="M43" s="4">
        <v>0</v>
      </c>
      <c r="N43" s="4"/>
      <c r="O43" s="4">
        <v>0</v>
      </c>
      <c r="P43" s="4"/>
      <c r="Q43" s="4">
        <v>393633</v>
      </c>
      <c r="R43" s="4"/>
      <c r="S43" s="4">
        <v>80650</v>
      </c>
      <c r="T43" s="4"/>
      <c r="U43" s="4">
        <v>25713175067</v>
      </c>
      <c r="V43" s="4"/>
      <c r="W43" s="4">
        <v>31557609766.372501</v>
      </c>
      <c r="Y43" s="5">
        <v>1.6500000000000001E-2</v>
      </c>
    </row>
    <row r="44" spans="1:25" x14ac:dyDescent="0.45">
      <c r="A44" s="1" t="s">
        <v>50</v>
      </c>
      <c r="C44" s="4">
        <v>1464946</v>
      </c>
      <c r="D44" s="4"/>
      <c r="E44" s="4">
        <v>22512315201</v>
      </c>
      <c r="F44" s="4"/>
      <c r="G44" s="4">
        <v>27377115940.439999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1464946</v>
      </c>
      <c r="R44" s="4"/>
      <c r="S44" s="4">
        <v>25060</v>
      </c>
      <c r="T44" s="4"/>
      <c r="U44" s="4">
        <v>22512315201</v>
      </c>
      <c r="V44" s="4"/>
      <c r="W44" s="4">
        <v>36493113056.778</v>
      </c>
      <c r="Y44" s="5">
        <v>1.9099999999999999E-2</v>
      </c>
    </row>
    <row r="45" spans="1:25" x14ac:dyDescent="0.45">
      <c r="A45" s="1" t="s">
        <v>51</v>
      </c>
      <c r="C45" s="4">
        <v>695000</v>
      </c>
      <c r="D45" s="4"/>
      <c r="E45" s="4">
        <v>22990198773</v>
      </c>
      <c r="F45" s="4"/>
      <c r="G45" s="4">
        <v>23012704822.5</v>
      </c>
      <c r="H45" s="4"/>
      <c r="I45" s="4">
        <v>106463</v>
      </c>
      <c r="J45" s="4"/>
      <c r="K45" s="4">
        <v>3886720044</v>
      </c>
      <c r="L45" s="4"/>
      <c r="M45" s="4">
        <v>0</v>
      </c>
      <c r="N45" s="4"/>
      <c r="O45" s="4">
        <v>0</v>
      </c>
      <c r="P45" s="4"/>
      <c r="Q45" s="4">
        <v>801463</v>
      </c>
      <c r="R45" s="4"/>
      <c r="S45" s="4">
        <v>41000</v>
      </c>
      <c r="T45" s="4"/>
      <c r="U45" s="4">
        <v>26876918817</v>
      </c>
      <c r="V45" s="4"/>
      <c r="W45" s="4">
        <v>32664466101.150002</v>
      </c>
      <c r="Y45" s="5">
        <v>1.7100000000000001E-2</v>
      </c>
    </row>
    <row r="46" spans="1:25" x14ac:dyDescent="0.45">
      <c r="A46" s="1" t="s">
        <v>52</v>
      </c>
      <c r="C46" s="4">
        <v>448394</v>
      </c>
      <c r="D46" s="4"/>
      <c r="E46" s="4">
        <v>9328723023</v>
      </c>
      <c r="F46" s="4"/>
      <c r="G46" s="4">
        <v>10452276006.165001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1793576</v>
      </c>
      <c r="R46" s="4"/>
      <c r="S46" s="4">
        <v>7810</v>
      </c>
      <c r="T46" s="4"/>
      <c r="U46" s="4">
        <v>9328723023</v>
      </c>
      <c r="V46" s="4"/>
      <c r="W46" s="4">
        <v>13924481980.068001</v>
      </c>
      <c r="Y46" s="5">
        <v>7.3000000000000001E-3</v>
      </c>
    </row>
    <row r="47" spans="1:25" x14ac:dyDescent="0.45">
      <c r="A47" s="1" t="s">
        <v>53</v>
      </c>
      <c r="C47" s="4">
        <v>3485179</v>
      </c>
      <c r="D47" s="4"/>
      <c r="E47" s="4">
        <f>20507554972-26</f>
        <v>20507554946</v>
      </c>
      <c r="F47" s="4"/>
      <c r="G47" s="4">
        <f>12260660892.538-42</f>
        <v>12260660850.538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3485179</v>
      </c>
      <c r="R47" s="4"/>
      <c r="S47" s="4">
        <v>3531</v>
      </c>
      <c r="T47" s="4"/>
      <c r="U47" s="4">
        <v>20507554972</v>
      </c>
      <c r="V47" s="4"/>
      <c r="W47" s="4">
        <v>12232945355.0585</v>
      </c>
      <c r="Y47" s="5">
        <v>6.4000000000000003E-3</v>
      </c>
    </row>
    <row r="48" spans="1:25" x14ac:dyDescent="0.45">
      <c r="A48" s="1" t="s">
        <v>54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6500000</v>
      </c>
      <c r="J48" s="4"/>
      <c r="K48" s="4">
        <v>38384821800</v>
      </c>
      <c r="L48" s="4"/>
      <c r="M48" s="4">
        <v>0</v>
      </c>
      <c r="N48" s="4"/>
      <c r="O48" s="4">
        <v>0</v>
      </c>
      <c r="P48" s="4"/>
      <c r="Q48" s="4">
        <v>6500000</v>
      </c>
      <c r="R48" s="4"/>
      <c r="S48" s="4">
        <v>6490</v>
      </c>
      <c r="T48" s="4"/>
      <c r="U48" s="4">
        <v>38384821800</v>
      </c>
      <c r="V48" s="4"/>
      <c r="W48" s="4">
        <v>41933999250</v>
      </c>
      <c r="Y48" s="5">
        <v>2.1899999999999999E-2</v>
      </c>
    </row>
    <row r="49" spans="1:25" x14ac:dyDescent="0.45">
      <c r="A49" s="1" t="s">
        <v>55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54476</v>
      </c>
      <c r="J49" s="4"/>
      <c r="K49" s="4">
        <v>2951477142</v>
      </c>
      <c r="L49" s="4"/>
      <c r="M49" s="4">
        <v>-54476</v>
      </c>
      <c r="N49" s="4"/>
      <c r="O49" s="4">
        <v>3303263947</v>
      </c>
      <c r="P49" s="4"/>
      <c r="Q49" s="4">
        <v>0</v>
      </c>
      <c r="R49" s="4"/>
      <c r="S49" s="4">
        <v>0</v>
      </c>
      <c r="T49" s="4"/>
      <c r="U49" s="4">
        <v>0</v>
      </c>
      <c r="V49" s="4"/>
      <c r="W49" s="4">
        <v>0</v>
      </c>
      <c r="Y49" s="5">
        <v>0</v>
      </c>
    </row>
    <row r="50" spans="1:25" x14ac:dyDescent="0.45">
      <c r="A50" s="1" t="s">
        <v>56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6284356</v>
      </c>
      <c r="J50" s="4"/>
      <c r="K50" s="4">
        <v>64893242077</v>
      </c>
      <c r="L50" s="4"/>
      <c r="M50" s="4">
        <v>0</v>
      </c>
      <c r="N50" s="4"/>
      <c r="O50" s="4">
        <v>0</v>
      </c>
      <c r="P50" s="4"/>
      <c r="Q50" s="4">
        <v>9426534</v>
      </c>
      <c r="R50" s="4"/>
      <c r="S50" s="4">
        <v>7490</v>
      </c>
      <c r="T50" s="4"/>
      <c r="U50" s="4">
        <v>64893242077</v>
      </c>
      <c r="V50" s="4"/>
      <c r="W50" s="4">
        <v>70184641459.022995</v>
      </c>
      <c r="Y50" s="5">
        <v>3.6700000000000003E-2</v>
      </c>
    </row>
    <row r="51" spans="1:25" x14ac:dyDescent="0.45">
      <c r="A51" s="1" t="s">
        <v>57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500000</v>
      </c>
      <c r="J51" s="4"/>
      <c r="K51" s="4">
        <v>236870377</v>
      </c>
      <c r="L51" s="4"/>
      <c r="M51" s="4">
        <v>0</v>
      </c>
      <c r="N51" s="4"/>
      <c r="O51" s="4">
        <v>0</v>
      </c>
      <c r="P51" s="4"/>
      <c r="Q51" s="4">
        <v>500000</v>
      </c>
      <c r="R51" s="4"/>
      <c r="S51" s="4">
        <v>625</v>
      </c>
      <c r="T51" s="4"/>
      <c r="U51" s="4">
        <f>236870377-28</f>
        <v>236870349</v>
      </c>
      <c r="V51" s="4"/>
      <c r="W51" s="4">
        <f>312419531.25-40</f>
        <v>312419491.25</v>
      </c>
      <c r="Y51" s="5">
        <v>2.0000000000000001E-4</v>
      </c>
    </row>
    <row r="52" spans="1:25" x14ac:dyDescent="0.45">
      <c r="A52" s="1" t="s">
        <v>58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38137</v>
      </c>
      <c r="J52" s="4"/>
      <c r="K52" s="4">
        <v>26734037</v>
      </c>
      <c r="L52" s="4"/>
      <c r="M52" s="4">
        <v>-38137</v>
      </c>
      <c r="N52" s="4"/>
      <c r="O52" s="4">
        <v>79182378</v>
      </c>
      <c r="P52" s="4"/>
      <c r="Q52" s="4">
        <v>0</v>
      </c>
      <c r="R52" s="4"/>
      <c r="S52" s="4">
        <v>0</v>
      </c>
      <c r="T52" s="4"/>
      <c r="U52" s="4">
        <v>0</v>
      </c>
      <c r="V52" s="4"/>
      <c r="W52" s="4">
        <v>0</v>
      </c>
      <c r="Y52" s="5">
        <v>0</v>
      </c>
    </row>
    <row r="53" spans="1:25" ht="19.5" thickBot="1" x14ac:dyDescent="0.5">
      <c r="C53" s="6">
        <f>SUM(C9:C52)</f>
        <v>217078262</v>
      </c>
      <c r="D53" s="4"/>
      <c r="E53" s="6">
        <f>SUM(E9:E52)</f>
        <v>1602535513258</v>
      </c>
      <c r="F53" s="4"/>
      <c r="G53" s="6">
        <f>SUM(G9:G52)</f>
        <v>1587928205050.3594</v>
      </c>
      <c r="H53" s="4"/>
      <c r="I53" s="6">
        <f>SUM(I9:I52)</f>
        <v>16073615</v>
      </c>
      <c r="J53" s="4"/>
      <c r="K53" s="6">
        <f>SUM(K9:K52)</f>
        <v>173597487927</v>
      </c>
      <c r="L53" s="4"/>
      <c r="M53" s="6">
        <f>SUM(M9:M52)</f>
        <v>-58985915</v>
      </c>
      <c r="N53" s="4"/>
      <c r="O53" s="6">
        <f>SUM(O9:O52)</f>
        <v>337128105255</v>
      </c>
      <c r="P53" s="4"/>
      <c r="Q53" s="6">
        <f>SUM(Q9:Q52)</f>
        <v>199805885</v>
      </c>
      <c r="R53" s="4"/>
      <c r="S53" s="6">
        <f>SUM(S9:S52)</f>
        <v>775999</v>
      </c>
      <c r="T53" s="4"/>
      <c r="U53" s="6">
        <f>SUM(U9:U52)</f>
        <v>1467915080788</v>
      </c>
      <c r="V53" s="4"/>
      <c r="W53" s="6">
        <f>SUM(W9:W52)</f>
        <v>1876881139730.0767</v>
      </c>
      <c r="Y53" s="7">
        <f>SUM(Y9:Y52)</f>
        <v>0.98019999999999974</v>
      </c>
    </row>
    <row r="54" spans="1:25" ht="19.5" thickTop="1" x14ac:dyDescent="0.4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5" x14ac:dyDescent="0.45">
      <c r="C55" s="4"/>
      <c r="D55" s="4"/>
      <c r="E55" s="4"/>
      <c r="F55" s="4"/>
      <c r="G55" s="4"/>
      <c r="H55" s="4"/>
      <c r="I55" s="4"/>
      <c r="J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5" x14ac:dyDescent="0.45">
      <c r="C56" s="4"/>
      <c r="D56" s="4"/>
      <c r="E56" s="17"/>
      <c r="F56" s="4"/>
      <c r="G56" s="4"/>
      <c r="H56" s="4"/>
      <c r="I56" s="4"/>
      <c r="J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5" x14ac:dyDescent="0.45">
      <c r="C57" s="4"/>
      <c r="D57" s="4"/>
      <c r="E57" s="4"/>
      <c r="F57" s="4"/>
      <c r="G57" s="4"/>
      <c r="H57" s="4"/>
      <c r="I57" s="4"/>
      <c r="J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5" x14ac:dyDescent="0.4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5" x14ac:dyDescent="0.4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5" x14ac:dyDescent="0.4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5" x14ac:dyDescent="0.4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5" x14ac:dyDescent="0.4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45" zoomScaleNormal="115" zoomScaleSheetLayoutView="145" workbookViewId="0">
      <selection activeCell="C62" sqref="C6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2" t="s">
        <v>0</v>
      </c>
      <c r="B2" s="12"/>
      <c r="C2" s="12"/>
      <c r="D2" s="12"/>
      <c r="E2" s="12"/>
    </row>
    <row r="3" spans="1:5" ht="30" x14ac:dyDescent="0.45">
      <c r="A3" s="12" t="s">
        <v>92</v>
      </c>
      <c r="B3" s="12"/>
      <c r="C3" s="12"/>
      <c r="D3" s="12"/>
      <c r="E3" s="12"/>
    </row>
    <row r="4" spans="1:5" ht="30" x14ac:dyDescent="0.45">
      <c r="A4" s="12" t="s">
        <v>2</v>
      </c>
      <c r="B4" s="12"/>
      <c r="C4" s="12"/>
      <c r="D4" s="12"/>
      <c r="E4" s="12"/>
    </row>
    <row r="6" spans="1:5" ht="30" x14ac:dyDescent="0.45">
      <c r="A6" s="18" t="s">
        <v>138</v>
      </c>
      <c r="C6" s="14" t="s">
        <v>94</v>
      </c>
      <c r="E6" s="14" t="s">
        <v>6</v>
      </c>
    </row>
    <row r="7" spans="1:5" x14ac:dyDescent="0.45">
      <c r="A7" s="1" t="s">
        <v>138</v>
      </c>
      <c r="C7" s="4">
        <v>497239802</v>
      </c>
      <c r="D7" s="4"/>
      <c r="E7" s="4">
        <v>1151562091</v>
      </c>
    </row>
    <row r="8" spans="1:5" x14ac:dyDescent="0.45">
      <c r="A8" s="1" t="s">
        <v>139</v>
      </c>
      <c r="C8" s="4">
        <v>0</v>
      </c>
      <c r="D8" s="4"/>
      <c r="E8" s="4">
        <v>41863</v>
      </c>
    </row>
    <row r="9" spans="1:5" x14ac:dyDescent="0.45">
      <c r="A9" s="1" t="s">
        <v>140</v>
      </c>
      <c r="C9" s="4">
        <v>47618780</v>
      </c>
      <c r="D9" s="4"/>
      <c r="E9" s="4">
        <v>115224836</v>
      </c>
    </row>
    <row r="10" spans="1:5" ht="19.5" thickBot="1" x14ac:dyDescent="0.5">
      <c r="A10" s="1" t="s">
        <v>101</v>
      </c>
      <c r="C10" s="8">
        <f>SUM(C7:C9)</f>
        <v>544858582</v>
      </c>
      <c r="E10" s="8">
        <f>SUM(E7:E9)</f>
        <v>1266828790</v>
      </c>
    </row>
    <row r="11" spans="1:5" ht="19.5" thickTop="1" x14ac:dyDescent="0.45"/>
  </sheetData>
  <mergeCells count="5">
    <mergeCell ref="A2:E2"/>
    <mergeCell ref="A3:E3"/>
    <mergeCell ref="A4:E4"/>
    <mergeCell ref="C6"/>
    <mergeCell ref="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7"/>
  <sheetViews>
    <sheetView rightToLeft="1" view="pageBreakPreview" zoomScale="115" zoomScaleNormal="100" zoomScaleSheetLayoutView="115" workbookViewId="0">
      <selection activeCell="C62" sqref="C6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2" t="s">
        <v>0</v>
      </c>
      <c r="B2" s="12"/>
      <c r="C2" s="12"/>
      <c r="D2" s="12"/>
      <c r="E2" s="12"/>
      <c r="F2" s="12"/>
      <c r="G2" s="12"/>
    </row>
    <row r="3" spans="1:7" ht="30" x14ac:dyDescent="0.45">
      <c r="A3" s="12" t="s">
        <v>92</v>
      </c>
      <c r="B3" s="12"/>
      <c r="C3" s="12"/>
      <c r="D3" s="12"/>
      <c r="E3" s="12"/>
      <c r="F3" s="12"/>
      <c r="G3" s="12"/>
    </row>
    <row r="4" spans="1:7" ht="30" x14ac:dyDescent="0.45">
      <c r="A4" s="12" t="s">
        <v>2</v>
      </c>
      <c r="B4" s="12"/>
      <c r="C4" s="12"/>
      <c r="D4" s="12"/>
      <c r="E4" s="12"/>
      <c r="F4" s="12"/>
      <c r="G4" s="12"/>
    </row>
    <row r="6" spans="1:7" ht="30" x14ac:dyDescent="0.45">
      <c r="A6" s="14" t="s">
        <v>96</v>
      </c>
      <c r="C6" s="14" t="s">
        <v>66</v>
      </c>
      <c r="E6" s="14" t="s">
        <v>132</v>
      </c>
      <c r="G6" s="14" t="s">
        <v>13</v>
      </c>
    </row>
    <row r="7" spans="1:7" x14ac:dyDescent="0.45">
      <c r="A7" s="1" t="s">
        <v>141</v>
      </c>
      <c r="C7" s="4">
        <v>465962746793</v>
      </c>
      <c r="E7" s="5">
        <v>0.99550000000000005</v>
      </c>
      <c r="G7" s="5">
        <v>0.24340000000000001</v>
      </c>
    </row>
    <row r="8" spans="1:7" x14ac:dyDescent="0.45">
      <c r="A8" s="1" t="s">
        <v>142</v>
      </c>
      <c r="C8" s="4">
        <v>0</v>
      </c>
      <c r="E8" s="5">
        <v>0</v>
      </c>
      <c r="G8" s="5">
        <v>0</v>
      </c>
    </row>
    <row r="9" spans="1:7" x14ac:dyDescent="0.45">
      <c r="A9" s="1" t="s">
        <v>143</v>
      </c>
      <c r="C9" s="4">
        <v>3633293</v>
      </c>
      <c r="E9" s="5">
        <v>0</v>
      </c>
      <c r="G9" s="5">
        <v>0</v>
      </c>
    </row>
    <row r="10" spans="1:7" ht="19.5" thickBot="1" x14ac:dyDescent="0.5">
      <c r="C10" s="10">
        <f>SUM(C7:C9)</f>
        <v>465966380086</v>
      </c>
      <c r="E10" s="7">
        <f>SUM(E7:E9)</f>
        <v>0.99550000000000005</v>
      </c>
      <c r="G10" s="7">
        <f>SUM(G7:G9)</f>
        <v>0.24340000000000001</v>
      </c>
    </row>
    <row r="11" spans="1:7" ht="19.5" thickTop="1" x14ac:dyDescent="0.45"/>
    <row r="12" spans="1:7" x14ac:dyDescent="0.45">
      <c r="C12" s="2"/>
    </row>
    <row r="13" spans="1:7" x14ac:dyDescent="0.45">
      <c r="C13" s="9"/>
    </row>
    <row r="14" spans="1:7" x14ac:dyDescent="0.45">
      <c r="C14" s="2"/>
    </row>
    <row r="15" spans="1:7" x14ac:dyDescent="0.45">
      <c r="C15" s="9"/>
    </row>
    <row r="16" spans="1:7" x14ac:dyDescent="0.45">
      <c r="C16" s="2"/>
    </row>
    <row r="17" spans="3:3" x14ac:dyDescent="0.45">
      <c r="C17" s="2"/>
    </row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view="pageBreakPreview" zoomScaleNormal="100" zoomScaleSheetLayoutView="100" workbookViewId="0">
      <selection activeCell="C62" sqref="C62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3" t="s">
        <v>61</v>
      </c>
      <c r="C6" s="14" t="s">
        <v>62</v>
      </c>
      <c r="D6" s="14" t="s">
        <v>62</v>
      </c>
      <c r="E6" s="14" t="s">
        <v>62</v>
      </c>
      <c r="F6" s="14" t="s">
        <v>62</v>
      </c>
      <c r="G6" s="14" t="s">
        <v>62</v>
      </c>
      <c r="H6" s="14" t="s">
        <v>62</v>
      </c>
      <c r="I6" s="14" t="s">
        <v>62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45">
      <c r="A7" s="14" t="s">
        <v>61</v>
      </c>
      <c r="C7" s="14" t="s">
        <v>63</v>
      </c>
      <c r="E7" s="14" t="s">
        <v>64</v>
      </c>
      <c r="G7" s="14" t="s">
        <v>65</v>
      </c>
      <c r="I7" s="14" t="s">
        <v>59</v>
      </c>
      <c r="K7" s="14" t="s">
        <v>66</v>
      </c>
      <c r="M7" s="14" t="s">
        <v>67</v>
      </c>
      <c r="O7" s="14" t="s">
        <v>68</v>
      </c>
      <c r="Q7" s="14" t="s">
        <v>66</v>
      </c>
      <c r="S7" s="14" t="s">
        <v>60</v>
      </c>
    </row>
    <row r="8" spans="1:19" x14ac:dyDescent="0.45">
      <c r="A8" s="1" t="s">
        <v>69</v>
      </c>
      <c r="C8" s="1" t="s">
        <v>70</v>
      </c>
      <c r="E8" s="1" t="s">
        <v>71</v>
      </c>
      <c r="G8" s="1" t="s">
        <v>72</v>
      </c>
      <c r="I8" s="2">
        <v>0</v>
      </c>
      <c r="K8" s="4">
        <v>91580096</v>
      </c>
      <c r="L8" s="4"/>
      <c r="M8" s="4">
        <v>224687234523</v>
      </c>
      <c r="N8" s="4"/>
      <c r="O8" s="4">
        <v>218293657096</v>
      </c>
      <c r="P8" s="4"/>
      <c r="Q8" s="4">
        <v>6485157523</v>
      </c>
      <c r="S8" s="5">
        <v>3.3999999999999998E-3</v>
      </c>
    </row>
    <row r="9" spans="1:19" x14ac:dyDescent="0.45">
      <c r="A9" s="1" t="s">
        <v>73</v>
      </c>
      <c r="C9" s="1" t="s">
        <v>74</v>
      </c>
      <c r="E9" s="1" t="s">
        <v>71</v>
      </c>
      <c r="G9" s="1" t="s">
        <v>75</v>
      </c>
      <c r="I9" s="2">
        <v>10</v>
      </c>
      <c r="K9" s="4">
        <v>16642640582</v>
      </c>
      <c r="L9" s="4"/>
      <c r="M9" s="4">
        <v>121011882264</v>
      </c>
      <c r="N9" s="4"/>
      <c r="O9" s="4">
        <v>128367705452</v>
      </c>
      <c r="P9" s="4"/>
      <c r="Q9" s="4">
        <v>9286817394</v>
      </c>
      <c r="S9" s="5">
        <v>4.8999999999999998E-3</v>
      </c>
    </row>
    <row r="10" spans="1:19" x14ac:dyDescent="0.45">
      <c r="A10" s="1" t="s">
        <v>76</v>
      </c>
      <c r="C10" s="1" t="s">
        <v>77</v>
      </c>
      <c r="E10" s="1" t="s">
        <v>71</v>
      </c>
      <c r="G10" s="1" t="s">
        <v>78</v>
      </c>
      <c r="I10" s="2">
        <v>10</v>
      </c>
      <c r="K10" s="4">
        <v>510922806</v>
      </c>
      <c r="L10" s="4"/>
      <c r="M10" s="4">
        <v>2088936</v>
      </c>
      <c r="N10" s="4"/>
      <c r="O10" s="4">
        <v>0</v>
      </c>
      <c r="P10" s="4"/>
      <c r="Q10" s="4">
        <v>513011742</v>
      </c>
      <c r="S10" s="5">
        <v>2.9999999999999997E-4</v>
      </c>
    </row>
    <row r="11" spans="1:19" x14ac:dyDescent="0.45">
      <c r="A11" s="1" t="s">
        <v>79</v>
      </c>
      <c r="C11" s="1" t="s">
        <v>80</v>
      </c>
      <c r="E11" s="1" t="s">
        <v>71</v>
      </c>
      <c r="G11" s="1" t="s">
        <v>81</v>
      </c>
      <c r="I11" s="2">
        <v>10</v>
      </c>
      <c r="K11" s="4">
        <v>4032618</v>
      </c>
      <c r="L11" s="4"/>
      <c r="M11" s="4">
        <v>16480</v>
      </c>
      <c r="N11" s="4"/>
      <c r="O11" s="4">
        <v>0</v>
      </c>
      <c r="P11" s="4"/>
      <c r="Q11" s="4">
        <v>4049098</v>
      </c>
      <c r="S11" s="5">
        <v>0</v>
      </c>
    </row>
    <row r="12" spans="1:19" x14ac:dyDescent="0.45">
      <c r="A12" s="1" t="s">
        <v>82</v>
      </c>
      <c r="C12" s="1" t="s">
        <v>83</v>
      </c>
      <c r="E12" s="1" t="s">
        <v>71</v>
      </c>
      <c r="G12" s="1" t="s">
        <v>81</v>
      </c>
      <c r="I12" s="2">
        <v>10</v>
      </c>
      <c r="K12" s="4">
        <v>101187361</v>
      </c>
      <c r="L12" s="4"/>
      <c r="M12" s="4">
        <v>32788662779</v>
      </c>
      <c r="N12" s="4"/>
      <c r="O12" s="4">
        <v>32321750000</v>
      </c>
      <c r="P12" s="4"/>
      <c r="Q12" s="4">
        <v>568100140</v>
      </c>
      <c r="S12" s="5">
        <v>2.9999999999999997E-4</v>
      </c>
    </row>
    <row r="13" spans="1:19" x14ac:dyDescent="0.45">
      <c r="A13" s="1" t="s">
        <v>73</v>
      </c>
      <c r="C13" s="1" t="s">
        <v>84</v>
      </c>
      <c r="E13" s="1" t="s">
        <v>71</v>
      </c>
      <c r="G13" s="1" t="s">
        <v>85</v>
      </c>
      <c r="I13" s="2">
        <v>0</v>
      </c>
      <c r="K13" s="4">
        <v>678</v>
      </c>
      <c r="L13" s="4"/>
      <c r="M13" s="4">
        <v>0</v>
      </c>
      <c r="N13" s="4"/>
      <c r="O13" s="4">
        <v>0</v>
      </c>
      <c r="P13" s="4"/>
      <c r="Q13" s="4">
        <v>678</v>
      </c>
      <c r="S13" s="5">
        <v>0</v>
      </c>
    </row>
    <row r="14" spans="1:19" x14ac:dyDescent="0.45">
      <c r="A14" s="1" t="s">
        <v>86</v>
      </c>
      <c r="C14" s="1" t="s">
        <v>87</v>
      </c>
      <c r="E14" s="1" t="s">
        <v>88</v>
      </c>
      <c r="G14" s="1" t="s">
        <v>89</v>
      </c>
      <c r="I14" s="2">
        <v>0</v>
      </c>
      <c r="K14" s="4">
        <v>659921</v>
      </c>
      <c r="L14" s="4"/>
      <c r="M14" s="4">
        <v>0</v>
      </c>
      <c r="N14" s="4"/>
      <c r="O14" s="4">
        <v>0</v>
      </c>
      <c r="P14" s="4"/>
      <c r="Q14" s="4">
        <v>659921</v>
      </c>
      <c r="S14" s="5">
        <v>0</v>
      </c>
    </row>
    <row r="15" spans="1:19" x14ac:dyDescent="0.45">
      <c r="A15" s="1" t="s">
        <v>73</v>
      </c>
      <c r="C15" s="1" t="s">
        <v>90</v>
      </c>
      <c r="E15" s="1" t="s">
        <v>88</v>
      </c>
      <c r="G15" s="1" t="s">
        <v>91</v>
      </c>
      <c r="I15" s="2">
        <v>0</v>
      </c>
      <c r="K15" s="4">
        <v>50000000</v>
      </c>
      <c r="L15" s="4"/>
      <c r="M15" s="4">
        <v>0</v>
      </c>
      <c r="N15" s="4"/>
      <c r="O15" s="4">
        <v>0</v>
      </c>
      <c r="P15" s="4"/>
      <c r="Q15" s="4">
        <v>50000000</v>
      </c>
      <c r="S15" s="5">
        <v>0</v>
      </c>
    </row>
    <row r="16" spans="1:19" ht="19.5" thickBot="1" x14ac:dyDescent="0.5">
      <c r="K16" s="6">
        <f>SUM(K8:K15)</f>
        <v>17401024062</v>
      </c>
      <c r="L16" s="4"/>
      <c r="M16" s="6">
        <f>SUM(M8:M15)</f>
        <v>378489884982</v>
      </c>
      <c r="N16" s="4"/>
      <c r="O16" s="6">
        <f>SUM(O8:O15)</f>
        <v>378983112548</v>
      </c>
      <c r="P16" s="4"/>
      <c r="Q16" s="6">
        <f>SUM(Q8:Q15)</f>
        <v>16907796496</v>
      </c>
      <c r="S16" s="7">
        <f>SUM(S8:S15)</f>
        <v>8.8999999999999999E-3</v>
      </c>
    </row>
    <row r="17" s="1" customFormat="1" ht="19.5" thickTop="1" x14ac:dyDescent="0.45"/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8"/>
  <sheetViews>
    <sheetView rightToLeft="1" view="pageBreakPreview" zoomScale="60" zoomScaleNormal="100" workbookViewId="0">
      <selection activeCell="C62" sqref="C62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30" x14ac:dyDescent="0.45">
      <c r="A3" s="12" t="s">
        <v>92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6" spans="1:15" ht="30" x14ac:dyDescent="0.45">
      <c r="A6" s="14" t="s">
        <v>93</v>
      </c>
      <c r="B6" s="14" t="s">
        <v>93</v>
      </c>
      <c r="C6" s="14" t="s">
        <v>93</v>
      </c>
      <c r="E6" s="14" t="s">
        <v>94</v>
      </c>
      <c r="F6" s="14" t="s">
        <v>94</v>
      </c>
      <c r="G6" s="14" t="s">
        <v>94</v>
      </c>
      <c r="H6" s="14" t="s">
        <v>94</v>
      </c>
      <c r="I6" s="14" t="s">
        <v>94</v>
      </c>
      <c r="K6" s="14" t="s">
        <v>95</v>
      </c>
      <c r="L6" s="14" t="s">
        <v>95</v>
      </c>
      <c r="M6" s="14" t="s">
        <v>95</v>
      </c>
      <c r="N6" s="14" t="s">
        <v>95</v>
      </c>
      <c r="O6" s="14" t="s">
        <v>95</v>
      </c>
    </row>
    <row r="7" spans="1:15" ht="30" x14ac:dyDescent="0.45">
      <c r="A7" s="14" t="s">
        <v>96</v>
      </c>
      <c r="C7" s="14" t="s">
        <v>59</v>
      </c>
      <c r="E7" s="14" t="s">
        <v>97</v>
      </c>
      <c r="G7" s="14" t="s">
        <v>98</v>
      </c>
      <c r="I7" s="14" t="s">
        <v>99</v>
      </c>
      <c r="K7" s="14" t="s">
        <v>97</v>
      </c>
      <c r="M7" s="14" t="s">
        <v>98</v>
      </c>
      <c r="O7" s="14" t="s">
        <v>99</v>
      </c>
    </row>
    <row r="8" spans="1:15" x14ac:dyDescent="0.45">
      <c r="A8" s="1" t="s">
        <v>100</v>
      </c>
      <c r="C8" s="2">
        <v>18</v>
      </c>
      <c r="E8" s="4">
        <v>0</v>
      </c>
      <c r="F8" s="4"/>
      <c r="G8" s="4" t="s">
        <v>101</v>
      </c>
      <c r="H8" s="4"/>
      <c r="I8" s="4">
        <v>0</v>
      </c>
      <c r="J8" s="4"/>
      <c r="K8" s="4">
        <v>136117346</v>
      </c>
      <c r="L8" s="4"/>
      <c r="M8" s="4" t="s">
        <v>101</v>
      </c>
      <c r="N8" s="4"/>
      <c r="O8" s="4">
        <v>136117346</v>
      </c>
    </row>
    <row r="9" spans="1:15" x14ac:dyDescent="0.45">
      <c r="A9" s="1" t="s">
        <v>69</v>
      </c>
      <c r="C9" s="2">
        <v>0</v>
      </c>
      <c r="E9" s="4">
        <v>0</v>
      </c>
      <c r="F9" s="4"/>
      <c r="G9" s="4">
        <v>0</v>
      </c>
      <c r="H9" s="4"/>
      <c r="I9" s="4">
        <v>0</v>
      </c>
      <c r="J9" s="4"/>
      <c r="K9" s="4">
        <v>382176</v>
      </c>
      <c r="L9" s="4"/>
      <c r="M9" s="4">
        <v>0</v>
      </c>
      <c r="N9" s="4"/>
      <c r="O9" s="4">
        <v>382176</v>
      </c>
    </row>
    <row r="10" spans="1:15" x14ac:dyDescent="0.45">
      <c r="A10" s="1" t="s">
        <v>73</v>
      </c>
      <c r="C10" s="2">
        <v>10</v>
      </c>
      <c r="E10" s="4">
        <v>-111256</v>
      </c>
      <c r="F10" s="4"/>
      <c r="G10" s="4">
        <v>0</v>
      </c>
      <c r="H10" s="4"/>
      <c r="I10" s="4">
        <v>-111256</v>
      </c>
      <c r="J10" s="4"/>
      <c r="K10" s="4">
        <v>3435150</v>
      </c>
      <c r="L10" s="4"/>
      <c r="M10" s="4">
        <v>0</v>
      </c>
      <c r="N10" s="4"/>
      <c r="O10" s="4">
        <v>3435150</v>
      </c>
    </row>
    <row r="11" spans="1:15" x14ac:dyDescent="0.45">
      <c r="A11" s="1" t="s">
        <v>76</v>
      </c>
      <c r="C11" s="2">
        <v>10</v>
      </c>
      <c r="E11" s="4">
        <v>2230203</v>
      </c>
      <c r="F11" s="4"/>
      <c r="G11" s="4">
        <v>1076</v>
      </c>
      <c r="H11" s="4"/>
      <c r="I11" s="4">
        <v>2229127</v>
      </c>
      <c r="J11" s="4"/>
      <c r="K11" s="4">
        <v>7871559</v>
      </c>
      <c r="L11" s="4"/>
      <c r="M11" s="4">
        <v>2136</v>
      </c>
      <c r="N11" s="4"/>
      <c r="O11" s="4">
        <v>7869423</v>
      </c>
    </row>
    <row r="12" spans="1:15" x14ac:dyDescent="0.45">
      <c r="A12" s="1" t="s">
        <v>79</v>
      </c>
      <c r="C12" s="2">
        <v>10</v>
      </c>
      <c r="E12" s="4">
        <v>15412</v>
      </c>
      <c r="F12" s="4"/>
      <c r="G12" s="4">
        <v>-6</v>
      </c>
      <c r="H12" s="4"/>
      <c r="I12" s="4">
        <v>15418</v>
      </c>
      <c r="J12" s="4"/>
      <c r="K12" s="4">
        <v>63061</v>
      </c>
      <c r="L12" s="4"/>
      <c r="M12" s="4">
        <v>49</v>
      </c>
      <c r="N12" s="4"/>
      <c r="O12" s="4">
        <v>63012</v>
      </c>
    </row>
    <row r="13" spans="1:15" x14ac:dyDescent="0.45">
      <c r="A13" s="1" t="s">
        <v>82</v>
      </c>
      <c r="C13" s="2">
        <v>10</v>
      </c>
      <c r="E13" s="4">
        <v>1498934</v>
      </c>
      <c r="F13" s="4"/>
      <c r="G13" s="4">
        <v>10578</v>
      </c>
      <c r="H13" s="4"/>
      <c r="I13" s="4">
        <v>1488356</v>
      </c>
      <c r="J13" s="4"/>
      <c r="K13" s="4">
        <v>-3777862</v>
      </c>
      <c r="L13" s="4"/>
      <c r="M13" s="4">
        <v>11365</v>
      </c>
      <c r="N13" s="4"/>
      <c r="O13" s="4">
        <v>-3789227</v>
      </c>
    </row>
    <row r="14" spans="1:15" ht="19.5" thickBot="1" x14ac:dyDescent="0.5">
      <c r="E14" s="6">
        <f>SUM(E8:E13)</f>
        <v>3633293</v>
      </c>
      <c r="F14" s="4"/>
      <c r="G14" s="6">
        <f>SUM(G9:G13)</f>
        <v>11648</v>
      </c>
      <c r="H14" s="4"/>
      <c r="I14" s="6">
        <f>SUM(I8:I13)</f>
        <v>3621645</v>
      </c>
      <c r="J14" s="4"/>
      <c r="K14" s="6">
        <f>SUM(K8:K13)</f>
        <v>144091430</v>
      </c>
      <c r="L14" s="4"/>
      <c r="M14" s="6">
        <f>SUM(M9:M13)</f>
        <v>13550</v>
      </c>
      <c r="N14" s="4"/>
      <c r="O14" s="6">
        <f>SUM(O8:O13)</f>
        <v>144077880</v>
      </c>
    </row>
    <row r="15" spans="1:15" ht="19.5" thickTop="1" x14ac:dyDescent="0.45"/>
    <row r="16" spans="1:15" x14ac:dyDescent="0.45">
      <c r="K16" s="2"/>
      <c r="M16" s="9"/>
    </row>
    <row r="17" spans="11:11" x14ac:dyDescent="0.45">
      <c r="K17" s="2"/>
    </row>
    <row r="18" spans="11:11" x14ac:dyDescent="0.45">
      <c r="K18" s="2"/>
    </row>
  </sheetData>
  <mergeCells count="14">
    <mergeCell ref="A4:O4"/>
    <mergeCell ref="A3:O3"/>
    <mergeCell ref="A2:O2"/>
    <mergeCell ref="M7"/>
    <mergeCell ref="O7"/>
    <mergeCell ref="K6:O6"/>
    <mergeCell ref="E7"/>
    <mergeCell ref="G7"/>
    <mergeCell ref="I7"/>
    <mergeCell ref="E6:I6"/>
    <mergeCell ref="K7"/>
    <mergeCell ref="A7"/>
    <mergeCell ref="C7"/>
    <mergeCell ref="A6:C6"/>
  </mergeCells>
  <pageMargins left="0.7" right="0.7" top="0.75" bottom="0.75" header="0.3" footer="0.3"/>
  <pageSetup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"/>
  <sheetViews>
    <sheetView rightToLeft="1" view="pageBreakPreview" zoomScale="85" zoomScaleNormal="85" zoomScaleSheetLayoutView="85" workbookViewId="0">
      <selection activeCell="C62" sqref="C62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92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3" t="s">
        <v>3</v>
      </c>
      <c r="C6" s="14" t="s">
        <v>102</v>
      </c>
      <c r="D6" s="14" t="s">
        <v>102</v>
      </c>
      <c r="E6" s="14" t="s">
        <v>102</v>
      </c>
      <c r="F6" s="14" t="s">
        <v>102</v>
      </c>
      <c r="G6" s="14" t="s">
        <v>102</v>
      </c>
      <c r="I6" s="14" t="s">
        <v>94</v>
      </c>
      <c r="J6" s="14" t="s">
        <v>94</v>
      </c>
      <c r="K6" s="14" t="s">
        <v>94</v>
      </c>
      <c r="L6" s="14" t="s">
        <v>94</v>
      </c>
      <c r="M6" s="14" t="s">
        <v>94</v>
      </c>
      <c r="O6" s="14" t="s">
        <v>95</v>
      </c>
      <c r="P6" s="14" t="s">
        <v>95</v>
      </c>
      <c r="Q6" s="14" t="s">
        <v>95</v>
      </c>
      <c r="R6" s="14" t="s">
        <v>95</v>
      </c>
      <c r="S6" s="14" t="s">
        <v>95</v>
      </c>
    </row>
    <row r="7" spans="1:19" ht="30" x14ac:dyDescent="0.45">
      <c r="A7" s="14" t="s">
        <v>3</v>
      </c>
      <c r="C7" s="14" t="s">
        <v>103</v>
      </c>
      <c r="E7" s="14" t="s">
        <v>104</v>
      </c>
      <c r="G7" s="14" t="s">
        <v>105</v>
      </c>
      <c r="I7" s="14" t="s">
        <v>106</v>
      </c>
      <c r="K7" s="14" t="s">
        <v>98</v>
      </c>
      <c r="M7" s="14" t="s">
        <v>107</v>
      </c>
      <c r="O7" s="14" t="s">
        <v>106</v>
      </c>
      <c r="Q7" s="14" t="s">
        <v>98</v>
      </c>
      <c r="S7" s="20" t="s">
        <v>107</v>
      </c>
    </row>
    <row r="8" spans="1:19" x14ac:dyDescent="0.45">
      <c r="A8" s="1" t="s">
        <v>38</v>
      </c>
      <c r="C8" s="1" t="s">
        <v>108</v>
      </c>
      <c r="E8" s="4">
        <v>3410921</v>
      </c>
      <c r="F8" s="4"/>
      <c r="G8" s="4">
        <v>2840</v>
      </c>
      <c r="H8" s="4"/>
      <c r="I8" s="4">
        <v>9687015640</v>
      </c>
      <c r="J8" s="4"/>
      <c r="K8" s="4">
        <v>1177362912</v>
      </c>
      <c r="L8" s="4"/>
      <c r="M8" s="4">
        <v>8509652728</v>
      </c>
      <c r="N8" s="4"/>
      <c r="O8" s="4">
        <v>9687015640</v>
      </c>
      <c r="P8" s="4"/>
      <c r="Q8" s="4">
        <v>1177362912</v>
      </c>
      <c r="R8" s="4"/>
      <c r="S8" s="4">
        <v>8509652728</v>
      </c>
    </row>
    <row r="9" spans="1:19" x14ac:dyDescent="0.45">
      <c r="A9" s="1" t="s">
        <v>47</v>
      </c>
      <c r="C9" s="1" t="s">
        <v>109</v>
      </c>
      <c r="E9" s="4">
        <v>3140135</v>
      </c>
      <c r="F9" s="4"/>
      <c r="G9" s="4">
        <v>5100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16014688500</v>
      </c>
      <c r="P9" s="4"/>
      <c r="Q9" s="4">
        <v>0</v>
      </c>
      <c r="R9" s="4"/>
      <c r="S9" s="4">
        <v>16014688500</v>
      </c>
    </row>
    <row r="10" spans="1:19" x14ac:dyDescent="0.45">
      <c r="A10" s="1" t="s">
        <v>53</v>
      </c>
      <c r="C10" s="1" t="s">
        <v>110</v>
      </c>
      <c r="E10" s="4">
        <v>3485179</v>
      </c>
      <c r="F10" s="4"/>
      <c r="G10" s="4">
        <v>540</v>
      </c>
      <c r="H10" s="4"/>
      <c r="I10" s="4">
        <v>1881996660</v>
      </c>
      <c r="J10" s="4"/>
      <c r="K10" s="4">
        <v>243526103</v>
      </c>
      <c r="L10" s="4"/>
      <c r="M10" s="4">
        <v>1638470557</v>
      </c>
      <c r="N10" s="4"/>
      <c r="O10" s="4">
        <v>1881996660</v>
      </c>
      <c r="P10" s="4"/>
      <c r="Q10" s="4">
        <v>243526103</v>
      </c>
      <c r="R10" s="4"/>
      <c r="S10" s="4">
        <v>1638470557</v>
      </c>
    </row>
    <row r="11" spans="1:19" x14ac:dyDescent="0.45">
      <c r="A11" s="1" t="s">
        <v>44</v>
      </c>
      <c r="C11" s="1" t="s">
        <v>111</v>
      </c>
      <c r="E11" s="4">
        <v>1001924</v>
      </c>
      <c r="F11" s="4"/>
      <c r="G11" s="4">
        <v>2900</v>
      </c>
      <c r="H11" s="4"/>
      <c r="I11" s="4">
        <v>2905579600</v>
      </c>
      <c r="J11" s="4"/>
      <c r="K11" s="4">
        <v>0</v>
      </c>
      <c r="L11" s="4"/>
      <c r="M11" s="4">
        <v>2905579600</v>
      </c>
      <c r="N11" s="4"/>
      <c r="O11" s="4">
        <v>2905579600</v>
      </c>
      <c r="P11" s="4"/>
      <c r="Q11" s="4">
        <v>0</v>
      </c>
      <c r="R11" s="4"/>
      <c r="S11" s="4">
        <v>2905579600</v>
      </c>
    </row>
    <row r="12" spans="1:19" ht="19.5" thickBot="1" x14ac:dyDescent="0.5">
      <c r="E12" s="4"/>
      <c r="F12" s="4"/>
      <c r="G12" s="4"/>
      <c r="H12" s="4"/>
      <c r="I12" s="6">
        <f>SUM(I8:I11)</f>
        <v>14474591900</v>
      </c>
      <c r="J12" s="4"/>
      <c r="K12" s="6">
        <f>SUM(K8:K11)</f>
        <v>1420889015</v>
      </c>
      <c r="L12" s="4"/>
      <c r="M12" s="6">
        <f>SUM(M8:M11)</f>
        <v>13053702885</v>
      </c>
      <c r="N12" s="4"/>
      <c r="O12" s="6">
        <f>SUM(O8:O11)</f>
        <v>30489280400</v>
      </c>
      <c r="P12" s="4"/>
      <c r="Q12" s="6">
        <f>SUM(Q8:Q11)</f>
        <v>1420889015</v>
      </c>
      <c r="R12" s="4"/>
      <c r="S12" s="6">
        <f>SUM(S8:S11)</f>
        <v>29068391385</v>
      </c>
    </row>
    <row r="13" spans="1:19" ht="19.5" thickTop="1" x14ac:dyDescent="0.45">
      <c r="O13" s="2"/>
      <c r="Q13" s="2"/>
    </row>
    <row r="14" spans="1:19" x14ac:dyDescent="0.45">
      <c r="Q14" s="2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47"/>
  <sheetViews>
    <sheetView rightToLeft="1" view="pageBreakPreview" zoomScale="115" zoomScaleNormal="100" zoomScaleSheetLayoutView="115" workbookViewId="0">
      <selection activeCell="C62" sqref="C62"/>
    </sheetView>
  </sheetViews>
  <sheetFormatPr defaultRowHeight="18.75" x14ac:dyDescent="0.45"/>
  <cols>
    <col min="1" max="1" width="26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285156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9" ht="30" x14ac:dyDescent="0.45">
      <c r="A3" s="12" t="s">
        <v>92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9" ht="30" x14ac:dyDescent="0.45">
      <c r="A6" s="13" t="s">
        <v>3</v>
      </c>
      <c r="C6" s="14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4" t="s">
        <v>94</v>
      </c>
      <c r="K6" s="14" t="s">
        <v>95</v>
      </c>
      <c r="L6" s="14" t="s">
        <v>95</v>
      </c>
      <c r="M6" s="14" t="s">
        <v>95</v>
      </c>
      <c r="N6" s="14" t="s">
        <v>95</v>
      </c>
      <c r="O6" s="14" t="s">
        <v>95</v>
      </c>
      <c r="P6" s="14" t="s">
        <v>95</v>
      </c>
      <c r="Q6" s="14" t="s">
        <v>95</v>
      </c>
    </row>
    <row r="7" spans="1:19" ht="30" x14ac:dyDescent="0.45">
      <c r="A7" s="14" t="s">
        <v>3</v>
      </c>
      <c r="C7" s="14" t="s">
        <v>7</v>
      </c>
      <c r="E7" s="14" t="s">
        <v>112</v>
      </c>
      <c r="G7" s="14" t="s">
        <v>113</v>
      </c>
      <c r="I7" s="14" t="s">
        <v>114</v>
      </c>
      <c r="K7" s="14" t="s">
        <v>7</v>
      </c>
      <c r="M7" s="14" t="s">
        <v>112</v>
      </c>
      <c r="O7" s="14" t="s">
        <v>113</v>
      </c>
      <c r="Q7" s="14" t="s">
        <v>114</v>
      </c>
    </row>
    <row r="8" spans="1:19" x14ac:dyDescent="0.45">
      <c r="A8" s="1" t="s">
        <v>39</v>
      </c>
      <c r="C8" s="4">
        <v>6705294</v>
      </c>
      <c r="D8" s="4"/>
      <c r="E8" s="4">
        <v>73319372507</v>
      </c>
      <c r="F8" s="4"/>
      <c r="G8" s="4">
        <v>57987871181</v>
      </c>
      <c r="H8" s="4"/>
      <c r="I8" s="4">
        <v>15331501326</v>
      </c>
      <c r="J8" s="4"/>
      <c r="K8" s="4">
        <v>6705294</v>
      </c>
      <c r="L8" s="4"/>
      <c r="M8" s="4">
        <v>73319372507</v>
      </c>
      <c r="N8" s="4"/>
      <c r="O8" s="4">
        <v>58722151980</v>
      </c>
      <c r="P8" s="4"/>
      <c r="Q8" s="4">
        <v>14597220527</v>
      </c>
      <c r="S8" s="9"/>
    </row>
    <row r="9" spans="1:19" x14ac:dyDescent="0.45">
      <c r="A9" s="1" t="s">
        <v>22</v>
      </c>
      <c r="C9" s="4">
        <v>5459665</v>
      </c>
      <c r="D9" s="4"/>
      <c r="E9" s="4">
        <v>89060023689</v>
      </c>
      <c r="F9" s="4"/>
      <c r="G9" s="4">
        <v>75763432705</v>
      </c>
      <c r="H9" s="4"/>
      <c r="I9" s="4">
        <v>13296590984</v>
      </c>
      <c r="J9" s="4"/>
      <c r="K9" s="4">
        <v>5459665</v>
      </c>
      <c r="L9" s="4"/>
      <c r="M9" s="4">
        <v>89060023689</v>
      </c>
      <c r="N9" s="4"/>
      <c r="O9" s="4">
        <v>87703228690</v>
      </c>
      <c r="P9" s="4"/>
      <c r="Q9" s="4">
        <v>1356794999</v>
      </c>
    </row>
    <row r="10" spans="1:19" x14ac:dyDescent="0.45">
      <c r="A10" s="1" t="s">
        <v>16</v>
      </c>
      <c r="C10" s="4">
        <v>16000000</v>
      </c>
      <c r="D10" s="4"/>
      <c r="E10" s="4">
        <v>62474054400</v>
      </c>
      <c r="F10" s="4"/>
      <c r="G10" s="4">
        <v>50068310400</v>
      </c>
      <c r="H10" s="4"/>
      <c r="I10" s="4">
        <v>12405744000</v>
      </c>
      <c r="J10" s="4"/>
      <c r="K10" s="4">
        <v>16000000</v>
      </c>
      <c r="L10" s="4"/>
      <c r="M10" s="4">
        <v>62474054400</v>
      </c>
      <c r="N10" s="4"/>
      <c r="O10" s="4">
        <v>53360604000</v>
      </c>
      <c r="P10" s="4"/>
      <c r="Q10" s="4">
        <v>9113450400</v>
      </c>
    </row>
    <row r="11" spans="1:19" x14ac:dyDescent="0.45">
      <c r="A11" s="1" t="s">
        <v>43</v>
      </c>
      <c r="C11" s="4">
        <v>891976</v>
      </c>
      <c r="D11" s="4"/>
      <c r="E11" s="4">
        <v>6517015259</v>
      </c>
      <c r="F11" s="4"/>
      <c r="G11" s="4">
        <v>7463863048</v>
      </c>
      <c r="H11" s="4"/>
      <c r="I11" s="4">
        <v>-946847788</v>
      </c>
      <c r="J11" s="4"/>
      <c r="K11" s="4">
        <v>891976</v>
      </c>
      <c r="L11" s="4"/>
      <c r="M11" s="4">
        <v>6517015259</v>
      </c>
      <c r="N11" s="4"/>
      <c r="O11" s="4">
        <v>5018545098</v>
      </c>
      <c r="P11" s="4"/>
      <c r="Q11" s="4">
        <v>1498470161</v>
      </c>
    </row>
    <row r="12" spans="1:19" x14ac:dyDescent="0.45">
      <c r="A12" s="1" t="s">
        <v>56</v>
      </c>
      <c r="C12" s="4">
        <v>9426534</v>
      </c>
      <c r="D12" s="4"/>
      <c r="E12" s="4">
        <v>70184641459</v>
      </c>
      <c r="F12" s="4"/>
      <c r="G12" s="4">
        <v>64893242077</v>
      </c>
      <c r="H12" s="4"/>
      <c r="I12" s="4">
        <v>5291399382</v>
      </c>
      <c r="J12" s="4"/>
      <c r="K12" s="4">
        <v>9426534</v>
      </c>
      <c r="L12" s="4"/>
      <c r="M12" s="4">
        <v>70184641459</v>
      </c>
      <c r="N12" s="4"/>
      <c r="O12" s="4">
        <v>64893242077</v>
      </c>
      <c r="P12" s="4"/>
      <c r="Q12" s="4">
        <v>5291399382</v>
      </c>
    </row>
    <row r="13" spans="1:19" x14ac:dyDescent="0.45">
      <c r="A13" s="1" t="s">
        <v>53</v>
      </c>
      <c r="C13" s="4">
        <v>3485179</v>
      </c>
      <c r="D13" s="4"/>
      <c r="E13" s="4">
        <v>12232945355</v>
      </c>
      <c r="F13" s="4"/>
      <c r="G13" s="4">
        <v>12260660892</v>
      </c>
      <c r="H13" s="4"/>
      <c r="I13" s="4">
        <v>-27715536</v>
      </c>
      <c r="J13" s="4"/>
      <c r="K13" s="4">
        <v>3485179</v>
      </c>
      <c r="L13" s="4"/>
      <c r="M13" s="4">
        <v>12232945355</v>
      </c>
      <c r="N13" s="4"/>
      <c r="O13" s="4">
        <v>9435005730</v>
      </c>
      <c r="P13" s="4"/>
      <c r="Q13" s="4">
        <v>2797939625</v>
      </c>
    </row>
    <row r="14" spans="1:19" x14ac:dyDescent="0.45">
      <c r="A14" s="1" t="s">
        <v>41</v>
      </c>
      <c r="C14" s="4">
        <v>2620965</v>
      </c>
      <c r="D14" s="4"/>
      <c r="E14" s="4">
        <v>28919609866</v>
      </c>
      <c r="F14" s="4"/>
      <c r="G14" s="4">
        <v>26841548645</v>
      </c>
      <c r="H14" s="4"/>
      <c r="I14" s="4">
        <v>2078061221</v>
      </c>
      <c r="J14" s="4"/>
      <c r="K14" s="4">
        <v>2620965</v>
      </c>
      <c r="L14" s="4"/>
      <c r="M14" s="4">
        <v>28919609866</v>
      </c>
      <c r="N14" s="4"/>
      <c r="O14" s="4">
        <v>26221588096</v>
      </c>
      <c r="P14" s="4"/>
      <c r="Q14" s="4">
        <v>2698021770</v>
      </c>
    </row>
    <row r="15" spans="1:19" x14ac:dyDescent="0.45">
      <c r="A15" s="1" t="s">
        <v>57</v>
      </c>
      <c r="C15" s="4">
        <v>500000</v>
      </c>
      <c r="D15" s="4"/>
      <c r="E15" s="4">
        <v>312419531</v>
      </c>
      <c r="F15" s="4"/>
      <c r="G15" s="4">
        <v>236870377</v>
      </c>
      <c r="H15" s="4"/>
      <c r="I15" s="4">
        <v>75549154</v>
      </c>
      <c r="J15" s="4"/>
      <c r="K15" s="4">
        <v>500000</v>
      </c>
      <c r="L15" s="4"/>
      <c r="M15" s="4">
        <v>312419531</v>
      </c>
      <c r="N15" s="4"/>
      <c r="O15" s="4">
        <v>236870377</v>
      </c>
      <c r="P15" s="4"/>
      <c r="Q15" s="4">
        <v>75549154</v>
      </c>
    </row>
    <row r="16" spans="1:19" x14ac:dyDescent="0.45">
      <c r="A16" s="1" t="s">
        <v>44</v>
      </c>
      <c r="C16" s="4">
        <v>1001924</v>
      </c>
      <c r="D16" s="4"/>
      <c r="E16" s="4">
        <v>25247650698</v>
      </c>
      <c r="F16" s="4"/>
      <c r="G16" s="4">
        <v>18599258936</v>
      </c>
      <c r="H16" s="4"/>
      <c r="I16" s="4">
        <v>6648391762</v>
      </c>
      <c r="J16" s="4"/>
      <c r="K16" s="4">
        <v>1001924</v>
      </c>
      <c r="L16" s="4"/>
      <c r="M16" s="4">
        <v>25247650698</v>
      </c>
      <c r="N16" s="4"/>
      <c r="O16" s="4">
        <v>18677778536</v>
      </c>
      <c r="P16" s="4"/>
      <c r="Q16" s="4">
        <v>6569872162</v>
      </c>
    </row>
    <row r="17" spans="1:17" x14ac:dyDescent="0.45">
      <c r="A17" s="1" t="s">
        <v>54</v>
      </c>
      <c r="C17" s="4">
        <v>6500000</v>
      </c>
      <c r="D17" s="4"/>
      <c r="E17" s="4">
        <v>41933999250</v>
      </c>
      <c r="F17" s="4"/>
      <c r="G17" s="4">
        <v>38384821800</v>
      </c>
      <c r="H17" s="4"/>
      <c r="I17" s="4">
        <v>3549177450</v>
      </c>
      <c r="J17" s="4"/>
      <c r="K17" s="4">
        <v>6500000</v>
      </c>
      <c r="L17" s="4"/>
      <c r="M17" s="4">
        <v>41933999250</v>
      </c>
      <c r="N17" s="4"/>
      <c r="O17" s="4">
        <v>38384821800</v>
      </c>
      <c r="P17" s="4"/>
      <c r="Q17" s="4">
        <v>3549177450</v>
      </c>
    </row>
    <row r="18" spans="1:17" x14ac:dyDescent="0.45">
      <c r="A18" s="1" t="s">
        <v>15</v>
      </c>
      <c r="C18" s="4">
        <v>10681587</v>
      </c>
      <c r="D18" s="4"/>
      <c r="E18" s="4">
        <v>30261389938</v>
      </c>
      <c r="F18" s="4"/>
      <c r="G18" s="4">
        <v>22131262853</v>
      </c>
      <c r="H18" s="4"/>
      <c r="I18" s="4">
        <v>8130127085</v>
      </c>
      <c r="J18" s="4"/>
      <c r="K18" s="4">
        <v>10681587</v>
      </c>
      <c r="L18" s="4"/>
      <c r="M18" s="4">
        <v>30261389938</v>
      </c>
      <c r="N18" s="4"/>
      <c r="O18" s="4">
        <v>25917388796</v>
      </c>
      <c r="P18" s="4"/>
      <c r="Q18" s="4">
        <v>4344001142</v>
      </c>
    </row>
    <row r="19" spans="1:17" x14ac:dyDescent="0.45">
      <c r="A19" s="1" t="s">
        <v>34</v>
      </c>
      <c r="C19" s="4">
        <v>2800000</v>
      </c>
      <c r="D19" s="4"/>
      <c r="E19" s="4">
        <v>21153384000</v>
      </c>
      <c r="F19" s="4"/>
      <c r="G19" s="4">
        <v>17395875000</v>
      </c>
      <c r="H19" s="4"/>
      <c r="I19" s="4">
        <v>3757509000</v>
      </c>
      <c r="J19" s="4"/>
      <c r="K19" s="4">
        <v>2800000</v>
      </c>
      <c r="L19" s="4"/>
      <c r="M19" s="4">
        <v>21153384000</v>
      </c>
      <c r="N19" s="4"/>
      <c r="O19" s="4">
        <v>15865038000</v>
      </c>
      <c r="P19" s="4"/>
      <c r="Q19" s="4">
        <v>5288346000</v>
      </c>
    </row>
    <row r="20" spans="1:17" x14ac:dyDescent="0.45">
      <c r="A20" s="1" t="s">
        <v>40</v>
      </c>
      <c r="C20" s="4">
        <v>5870001</v>
      </c>
      <c r="D20" s="4"/>
      <c r="E20" s="4">
        <v>56950327061</v>
      </c>
      <c r="F20" s="4"/>
      <c r="G20" s="4">
        <v>41273150664</v>
      </c>
      <c r="H20" s="4"/>
      <c r="I20" s="4">
        <v>15677176397</v>
      </c>
      <c r="J20" s="4"/>
      <c r="K20" s="4">
        <v>5870001</v>
      </c>
      <c r="L20" s="4"/>
      <c r="M20" s="4">
        <v>56950327061</v>
      </c>
      <c r="N20" s="4"/>
      <c r="O20" s="4">
        <v>40787170653</v>
      </c>
      <c r="P20" s="4"/>
      <c r="Q20" s="4">
        <v>16163156408</v>
      </c>
    </row>
    <row r="21" spans="1:17" x14ac:dyDescent="0.45">
      <c r="A21" s="1" t="s">
        <v>29</v>
      </c>
      <c r="C21" s="4">
        <v>1742589</v>
      </c>
      <c r="D21" s="4"/>
      <c r="E21" s="4">
        <v>4384250327</v>
      </c>
      <c r="F21" s="4"/>
      <c r="G21" s="4">
        <v>3568374426</v>
      </c>
      <c r="H21" s="4"/>
      <c r="I21" s="4">
        <v>815875901</v>
      </c>
      <c r="J21" s="4"/>
      <c r="K21" s="4">
        <v>1742589</v>
      </c>
      <c r="L21" s="4"/>
      <c r="M21" s="4">
        <v>4384250327</v>
      </c>
      <c r="N21" s="4"/>
      <c r="O21" s="4">
        <v>8510804676</v>
      </c>
      <c r="P21" s="4"/>
      <c r="Q21" s="4">
        <v>-4126554348</v>
      </c>
    </row>
    <row r="22" spans="1:17" x14ac:dyDescent="0.45">
      <c r="A22" s="1" t="s">
        <v>27</v>
      </c>
      <c r="C22" s="4">
        <v>666870</v>
      </c>
      <c r="D22" s="4"/>
      <c r="E22" s="4">
        <v>21776334756</v>
      </c>
      <c r="F22" s="4"/>
      <c r="G22" s="4">
        <v>20781981571</v>
      </c>
      <c r="H22" s="4"/>
      <c r="I22" s="4">
        <v>994353185</v>
      </c>
      <c r="J22" s="4"/>
      <c r="K22" s="4">
        <v>666870</v>
      </c>
      <c r="L22" s="4"/>
      <c r="M22" s="4">
        <v>21776334756</v>
      </c>
      <c r="N22" s="4"/>
      <c r="O22" s="4">
        <v>18890690406</v>
      </c>
      <c r="P22" s="4"/>
      <c r="Q22" s="4">
        <v>2885644350</v>
      </c>
    </row>
    <row r="23" spans="1:17" x14ac:dyDescent="0.45">
      <c r="A23" s="1" t="s">
        <v>52</v>
      </c>
      <c r="C23" s="4">
        <v>1793576</v>
      </c>
      <c r="D23" s="4"/>
      <c r="E23" s="4">
        <v>13924481980</v>
      </c>
      <c r="F23" s="4"/>
      <c r="G23" s="4">
        <v>10452276006</v>
      </c>
      <c r="H23" s="4"/>
      <c r="I23" s="4">
        <v>3472205974</v>
      </c>
      <c r="J23" s="4"/>
      <c r="K23" s="4">
        <v>1793576</v>
      </c>
      <c r="L23" s="4"/>
      <c r="M23" s="4">
        <v>13924481980</v>
      </c>
      <c r="N23" s="4"/>
      <c r="O23" s="4">
        <v>9263846079</v>
      </c>
      <c r="P23" s="4"/>
      <c r="Q23" s="4">
        <v>4660635901</v>
      </c>
    </row>
    <row r="24" spans="1:17" x14ac:dyDescent="0.45">
      <c r="A24" s="1" t="s">
        <v>50</v>
      </c>
      <c r="C24" s="4">
        <v>1464946</v>
      </c>
      <c r="D24" s="4"/>
      <c r="E24" s="4">
        <v>36493113056</v>
      </c>
      <c r="F24" s="4"/>
      <c r="G24" s="4">
        <v>27377115940</v>
      </c>
      <c r="H24" s="4"/>
      <c r="I24" s="4">
        <v>9115997116</v>
      </c>
      <c r="J24" s="4"/>
      <c r="K24" s="4">
        <v>1464946</v>
      </c>
      <c r="L24" s="4"/>
      <c r="M24" s="4">
        <v>36493113056</v>
      </c>
      <c r="N24" s="4"/>
      <c r="O24" s="4">
        <v>26095633917</v>
      </c>
      <c r="P24" s="4"/>
      <c r="Q24" s="4">
        <v>10397479139</v>
      </c>
    </row>
    <row r="25" spans="1:17" x14ac:dyDescent="0.45">
      <c r="A25" s="1" t="s">
        <v>28</v>
      </c>
      <c r="C25" s="4">
        <v>797896</v>
      </c>
      <c r="D25" s="4"/>
      <c r="E25" s="4">
        <v>44654261608</v>
      </c>
      <c r="F25" s="4"/>
      <c r="G25" s="4">
        <v>35572711068</v>
      </c>
      <c r="H25" s="4"/>
      <c r="I25" s="4">
        <v>9081550540</v>
      </c>
      <c r="J25" s="4"/>
      <c r="K25" s="4">
        <v>797896</v>
      </c>
      <c r="L25" s="4"/>
      <c r="M25" s="4">
        <v>44654261608</v>
      </c>
      <c r="N25" s="4"/>
      <c r="O25" s="4">
        <v>31487996196</v>
      </c>
      <c r="P25" s="4"/>
      <c r="Q25" s="4">
        <v>13166265412</v>
      </c>
    </row>
    <row r="26" spans="1:17" x14ac:dyDescent="0.45">
      <c r="A26" s="1" t="s">
        <v>24</v>
      </c>
      <c r="C26" s="4">
        <v>3863168</v>
      </c>
      <c r="D26" s="4"/>
      <c r="E26" s="4">
        <v>56565883075</v>
      </c>
      <c r="F26" s="4"/>
      <c r="G26" s="4">
        <v>42642778261</v>
      </c>
      <c r="H26" s="4"/>
      <c r="I26" s="4">
        <v>13923104814</v>
      </c>
      <c r="J26" s="4"/>
      <c r="K26" s="4">
        <v>3863168</v>
      </c>
      <c r="L26" s="4"/>
      <c r="M26" s="4">
        <v>56565883075</v>
      </c>
      <c r="N26" s="4"/>
      <c r="O26" s="4">
        <v>45578917666</v>
      </c>
      <c r="P26" s="4"/>
      <c r="Q26" s="4">
        <v>10986965409</v>
      </c>
    </row>
    <row r="27" spans="1:17" x14ac:dyDescent="0.45">
      <c r="A27" s="1" t="s">
        <v>31</v>
      </c>
      <c r="C27" s="4">
        <v>875355</v>
      </c>
      <c r="D27" s="4"/>
      <c r="E27" s="4">
        <v>22293156859</v>
      </c>
      <c r="F27" s="4"/>
      <c r="G27" s="4">
        <v>17237604893</v>
      </c>
      <c r="H27" s="4"/>
      <c r="I27" s="4">
        <v>5055551966</v>
      </c>
      <c r="J27" s="4"/>
      <c r="K27" s="4">
        <v>875355</v>
      </c>
      <c r="L27" s="4"/>
      <c r="M27" s="4">
        <v>22293156859</v>
      </c>
      <c r="N27" s="4"/>
      <c r="O27" s="4">
        <v>19397572173</v>
      </c>
      <c r="P27" s="4"/>
      <c r="Q27" s="4">
        <v>2895584686</v>
      </c>
    </row>
    <row r="28" spans="1:17" x14ac:dyDescent="0.45">
      <c r="A28" s="1" t="s">
        <v>37</v>
      </c>
      <c r="C28" s="4">
        <v>2241110</v>
      </c>
      <c r="D28" s="4"/>
      <c r="E28" s="4">
        <v>70843257576</v>
      </c>
      <c r="F28" s="4"/>
      <c r="G28" s="4">
        <v>50570501477</v>
      </c>
      <c r="H28" s="4"/>
      <c r="I28" s="4">
        <v>20272756099</v>
      </c>
      <c r="J28" s="4"/>
      <c r="K28" s="4">
        <v>2241110</v>
      </c>
      <c r="L28" s="4"/>
      <c r="M28" s="4">
        <v>70843257576</v>
      </c>
      <c r="N28" s="4"/>
      <c r="O28" s="4">
        <v>46866556094</v>
      </c>
      <c r="P28" s="4"/>
      <c r="Q28" s="4">
        <v>23976701482</v>
      </c>
    </row>
    <row r="29" spans="1:17" x14ac:dyDescent="0.45">
      <c r="A29" s="1" t="s">
        <v>47</v>
      </c>
      <c r="C29" s="4">
        <v>2830000</v>
      </c>
      <c r="D29" s="4"/>
      <c r="E29" s="4">
        <v>105015318795</v>
      </c>
      <c r="F29" s="4"/>
      <c r="G29" s="4">
        <v>76452499611</v>
      </c>
      <c r="H29" s="4"/>
      <c r="I29" s="4">
        <v>28562819184</v>
      </c>
      <c r="J29" s="4"/>
      <c r="K29" s="4">
        <v>2830000</v>
      </c>
      <c r="L29" s="4"/>
      <c r="M29" s="4">
        <v>105015318795</v>
      </c>
      <c r="N29" s="4"/>
      <c r="O29" s="4">
        <v>106168715004</v>
      </c>
      <c r="P29" s="4"/>
      <c r="Q29" s="4">
        <v>-1153396209</v>
      </c>
    </row>
    <row r="30" spans="1:17" x14ac:dyDescent="0.45">
      <c r="A30" s="1" t="s">
        <v>49</v>
      </c>
      <c r="C30" s="4">
        <v>393633</v>
      </c>
      <c r="D30" s="4"/>
      <c r="E30" s="4">
        <v>31557609766</v>
      </c>
      <c r="F30" s="4"/>
      <c r="G30" s="4">
        <v>25961317017</v>
      </c>
      <c r="H30" s="4"/>
      <c r="I30" s="4">
        <v>5596292749</v>
      </c>
      <c r="J30" s="4"/>
      <c r="K30" s="4">
        <v>393633</v>
      </c>
      <c r="L30" s="4"/>
      <c r="M30" s="4">
        <v>31557609766</v>
      </c>
      <c r="N30" s="4"/>
      <c r="O30" s="4">
        <v>25713175067</v>
      </c>
      <c r="P30" s="4"/>
      <c r="Q30" s="4">
        <v>5844434699</v>
      </c>
    </row>
    <row r="31" spans="1:17" x14ac:dyDescent="0.45">
      <c r="A31" s="1" t="s">
        <v>33</v>
      </c>
      <c r="C31" s="4">
        <v>6286275</v>
      </c>
      <c r="D31" s="4"/>
      <c r="E31" s="4">
        <v>105230998817</v>
      </c>
      <c r="F31" s="4"/>
      <c r="G31" s="4">
        <v>73549219482</v>
      </c>
      <c r="H31" s="4"/>
      <c r="I31" s="4">
        <v>31681779335</v>
      </c>
      <c r="J31" s="4"/>
      <c r="K31" s="4">
        <v>6286275</v>
      </c>
      <c r="L31" s="4"/>
      <c r="M31" s="4">
        <v>105230998817</v>
      </c>
      <c r="N31" s="4"/>
      <c r="O31" s="4">
        <v>66667796859</v>
      </c>
      <c r="P31" s="4"/>
      <c r="Q31" s="4">
        <v>38563201958</v>
      </c>
    </row>
    <row r="32" spans="1:17" x14ac:dyDescent="0.45">
      <c r="A32" s="1" t="s">
        <v>42</v>
      </c>
      <c r="C32" s="4">
        <v>43897224</v>
      </c>
      <c r="D32" s="4"/>
      <c r="E32" s="4">
        <v>257016249196</v>
      </c>
      <c r="F32" s="4"/>
      <c r="G32" s="4">
        <v>185594968701</v>
      </c>
      <c r="H32" s="4"/>
      <c r="I32" s="4">
        <v>71421280495</v>
      </c>
      <c r="J32" s="4"/>
      <c r="K32" s="4">
        <v>43897224</v>
      </c>
      <c r="L32" s="4"/>
      <c r="M32" s="4">
        <v>257016249196</v>
      </c>
      <c r="N32" s="4"/>
      <c r="O32" s="4">
        <v>159866071171</v>
      </c>
      <c r="P32" s="4"/>
      <c r="Q32" s="4">
        <v>97150178025</v>
      </c>
    </row>
    <row r="33" spans="1:17" x14ac:dyDescent="0.45">
      <c r="A33" s="1" t="s">
        <v>32</v>
      </c>
      <c r="C33" s="4">
        <v>4000000</v>
      </c>
      <c r="D33" s="4"/>
      <c r="E33" s="4">
        <v>68748498000</v>
      </c>
      <c r="F33" s="4"/>
      <c r="G33" s="4">
        <v>47873448000</v>
      </c>
      <c r="H33" s="4"/>
      <c r="I33" s="4">
        <v>20875050000</v>
      </c>
      <c r="J33" s="4"/>
      <c r="K33" s="4">
        <v>4000000</v>
      </c>
      <c r="L33" s="4"/>
      <c r="M33" s="4">
        <v>68748498000</v>
      </c>
      <c r="N33" s="4"/>
      <c r="O33" s="4">
        <v>48390354000</v>
      </c>
      <c r="P33" s="4"/>
      <c r="Q33" s="4">
        <v>20358144000</v>
      </c>
    </row>
    <row r="34" spans="1:17" x14ac:dyDescent="0.45">
      <c r="A34" s="1" t="s">
        <v>25</v>
      </c>
      <c r="C34" s="4">
        <v>507241</v>
      </c>
      <c r="D34" s="4"/>
      <c r="E34" s="4">
        <v>65518725711</v>
      </c>
      <c r="F34" s="4"/>
      <c r="G34" s="4">
        <v>54623600149</v>
      </c>
      <c r="H34" s="4"/>
      <c r="I34" s="4">
        <v>10895125562</v>
      </c>
      <c r="J34" s="4"/>
      <c r="K34" s="4">
        <v>507241</v>
      </c>
      <c r="L34" s="4"/>
      <c r="M34" s="4">
        <v>65518725711</v>
      </c>
      <c r="N34" s="4"/>
      <c r="O34" s="4">
        <v>56537832716</v>
      </c>
      <c r="P34" s="4"/>
      <c r="Q34" s="4">
        <v>8980892995</v>
      </c>
    </row>
    <row r="35" spans="1:17" x14ac:dyDescent="0.45">
      <c r="A35" s="1" t="s">
        <v>21</v>
      </c>
      <c r="C35" s="4">
        <v>7131846</v>
      </c>
      <c r="D35" s="4"/>
      <c r="E35" s="4">
        <v>78408891370</v>
      </c>
      <c r="F35" s="4"/>
      <c r="G35" s="4">
        <v>59525034035</v>
      </c>
      <c r="H35" s="4"/>
      <c r="I35" s="4">
        <v>18883857335</v>
      </c>
      <c r="J35" s="4"/>
      <c r="K35" s="4">
        <v>7131846</v>
      </c>
      <c r="L35" s="4"/>
      <c r="M35" s="4">
        <v>78408891370</v>
      </c>
      <c r="N35" s="4"/>
      <c r="O35" s="4">
        <v>63379338972</v>
      </c>
      <c r="P35" s="4"/>
      <c r="Q35" s="4">
        <v>15029552398</v>
      </c>
    </row>
    <row r="36" spans="1:17" x14ac:dyDescent="0.45">
      <c r="A36" s="1" t="s">
        <v>46</v>
      </c>
      <c r="C36" s="4">
        <v>31398242</v>
      </c>
      <c r="D36" s="4"/>
      <c r="E36" s="4">
        <v>63983416043</v>
      </c>
      <c r="F36" s="4"/>
      <c r="G36" s="4">
        <v>66495481702</v>
      </c>
      <c r="H36" s="4"/>
      <c r="I36" s="4">
        <v>-2512065658</v>
      </c>
      <c r="J36" s="4"/>
      <c r="K36" s="4">
        <v>31398242</v>
      </c>
      <c r="L36" s="4"/>
      <c r="M36" s="4">
        <v>63983416043</v>
      </c>
      <c r="N36" s="4"/>
      <c r="O36" s="4">
        <v>54339086278</v>
      </c>
      <c r="P36" s="4"/>
      <c r="Q36" s="4">
        <v>9644329765</v>
      </c>
    </row>
    <row r="37" spans="1:17" x14ac:dyDescent="0.45">
      <c r="A37" s="1" t="s">
        <v>48</v>
      </c>
      <c r="C37" s="4">
        <v>7094834</v>
      </c>
      <c r="D37" s="4"/>
      <c r="E37" s="4">
        <v>30072370561</v>
      </c>
      <c r="F37" s="4"/>
      <c r="G37" s="4">
        <v>24670782051</v>
      </c>
      <c r="H37" s="4"/>
      <c r="I37" s="4">
        <v>5401588510</v>
      </c>
      <c r="J37" s="4"/>
      <c r="K37" s="4">
        <v>7094834</v>
      </c>
      <c r="L37" s="4"/>
      <c r="M37" s="4">
        <v>30072370561</v>
      </c>
      <c r="N37" s="4"/>
      <c r="O37" s="4">
        <v>24506633566</v>
      </c>
      <c r="P37" s="4"/>
      <c r="Q37" s="4">
        <v>5565736995</v>
      </c>
    </row>
    <row r="38" spans="1:17" x14ac:dyDescent="0.45">
      <c r="A38" s="1" t="s">
        <v>20</v>
      </c>
      <c r="C38" s="4">
        <v>548956</v>
      </c>
      <c r="D38" s="4"/>
      <c r="E38" s="4">
        <v>26689683804</v>
      </c>
      <c r="F38" s="4"/>
      <c r="G38" s="4">
        <v>21240350448</v>
      </c>
      <c r="H38" s="4"/>
      <c r="I38" s="4">
        <v>5449333356</v>
      </c>
      <c r="J38" s="4"/>
      <c r="K38" s="4">
        <v>548956</v>
      </c>
      <c r="L38" s="4"/>
      <c r="M38" s="4">
        <v>26689683804</v>
      </c>
      <c r="N38" s="4"/>
      <c r="O38" s="4">
        <v>16883298094</v>
      </c>
      <c r="P38" s="4"/>
      <c r="Q38" s="4">
        <v>9806385710</v>
      </c>
    </row>
    <row r="39" spans="1:17" x14ac:dyDescent="0.45">
      <c r="A39" s="1" t="s">
        <v>30</v>
      </c>
      <c r="C39" s="4">
        <v>466368</v>
      </c>
      <c r="D39" s="4"/>
      <c r="E39" s="4">
        <v>10820263196</v>
      </c>
      <c r="F39" s="4"/>
      <c r="G39" s="4">
        <v>12153187442</v>
      </c>
      <c r="H39" s="4"/>
      <c r="I39" s="4">
        <v>-1332924245</v>
      </c>
      <c r="J39" s="4"/>
      <c r="K39" s="4">
        <v>466368</v>
      </c>
      <c r="L39" s="4"/>
      <c r="M39" s="4">
        <v>10820263196</v>
      </c>
      <c r="N39" s="4"/>
      <c r="O39" s="4">
        <v>9160599887</v>
      </c>
      <c r="P39" s="4"/>
      <c r="Q39" s="4">
        <v>1659663309</v>
      </c>
    </row>
    <row r="40" spans="1:17" x14ac:dyDescent="0.45">
      <c r="A40" s="1" t="s">
        <v>35</v>
      </c>
      <c r="C40" s="4">
        <v>5580000</v>
      </c>
      <c r="D40" s="4"/>
      <c r="E40" s="4">
        <v>140888694600</v>
      </c>
      <c r="F40" s="4"/>
      <c r="G40" s="4">
        <v>96602176622</v>
      </c>
      <c r="H40" s="4"/>
      <c r="I40" s="4">
        <v>44286517978</v>
      </c>
      <c r="J40" s="4"/>
      <c r="K40" s="4">
        <v>5580000</v>
      </c>
      <c r="L40" s="4"/>
      <c r="M40" s="4">
        <v>140888694600</v>
      </c>
      <c r="N40" s="4"/>
      <c r="O40" s="4">
        <v>98067406322</v>
      </c>
      <c r="P40" s="4"/>
      <c r="Q40" s="4">
        <v>42821288278</v>
      </c>
    </row>
    <row r="41" spans="1:17" x14ac:dyDescent="0.45">
      <c r="A41" s="1" t="s">
        <v>38</v>
      </c>
      <c r="C41" s="4">
        <v>3410921</v>
      </c>
      <c r="D41" s="4"/>
      <c r="E41" s="4">
        <v>70694552518</v>
      </c>
      <c r="F41" s="4"/>
      <c r="G41" s="4">
        <v>48994545989</v>
      </c>
      <c r="H41" s="4"/>
      <c r="I41" s="4">
        <v>21700006529</v>
      </c>
      <c r="J41" s="4"/>
      <c r="K41" s="4">
        <v>3410921</v>
      </c>
      <c r="L41" s="4"/>
      <c r="M41" s="4">
        <v>70694552518</v>
      </c>
      <c r="N41" s="4"/>
      <c r="O41" s="4">
        <v>52010019529</v>
      </c>
      <c r="P41" s="4"/>
      <c r="Q41" s="4">
        <v>18684532989</v>
      </c>
    </row>
    <row r="42" spans="1:17" x14ac:dyDescent="0.45">
      <c r="A42" s="1" t="s">
        <v>26</v>
      </c>
      <c r="C42" s="4">
        <v>70247</v>
      </c>
      <c r="D42" s="4"/>
      <c r="E42" s="4">
        <v>69829030</v>
      </c>
      <c r="F42" s="4"/>
      <c r="G42" s="4">
        <v>69829030</v>
      </c>
      <c r="H42" s="4"/>
      <c r="I42" s="4">
        <v>0</v>
      </c>
      <c r="J42" s="4"/>
      <c r="K42" s="4">
        <v>70247</v>
      </c>
      <c r="L42" s="4"/>
      <c r="M42" s="4">
        <v>69829030</v>
      </c>
      <c r="N42" s="4"/>
      <c r="O42" s="4">
        <v>69829030</v>
      </c>
      <c r="P42" s="4"/>
      <c r="Q42" s="4">
        <v>0</v>
      </c>
    </row>
    <row r="43" spans="1:17" x14ac:dyDescent="0.45">
      <c r="A43" s="1" t="s">
        <v>51</v>
      </c>
      <c r="C43" s="4">
        <v>801463</v>
      </c>
      <c r="D43" s="4"/>
      <c r="E43" s="4">
        <f>32664466101+12</f>
        <v>32664466113</v>
      </c>
      <c r="F43" s="4"/>
      <c r="G43" s="4">
        <v>26899424866</v>
      </c>
      <c r="H43" s="4"/>
      <c r="I43" s="4">
        <f>5765041235+8</f>
        <v>5765041243</v>
      </c>
      <c r="J43" s="4"/>
      <c r="K43" s="4">
        <v>801463</v>
      </c>
      <c r="L43" s="4"/>
      <c r="M43" s="4">
        <v>32664466101</v>
      </c>
      <c r="N43" s="4"/>
      <c r="O43" s="4">
        <v>26876918817</v>
      </c>
      <c r="P43" s="4"/>
      <c r="Q43" s="4">
        <f>5787547284-1</f>
        <v>5787547283</v>
      </c>
    </row>
    <row r="44" spans="1:17" ht="19.5" thickBot="1" x14ac:dyDescent="0.5">
      <c r="C44" s="6">
        <f>SUM(C8:C43)</f>
        <v>199805885</v>
      </c>
      <c r="D44" s="4"/>
      <c r="E44" s="6">
        <f>SUM(E8:E43)</f>
        <v>1876881139770</v>
      </c>
      <c r="F44" s="4"/>
      <c r="G44" s="6">
        <f>SUM(G8:G43)</f>
        <v>1462209377365</v>
      </c>
      <c r="H44" s="4"/>
      <c r="I44" s="6">
        <f>SUM(I8:I43)</f>
        <v>414671762405</v>
      </c>
      <c r="J44" s="4"/>
      <c r="K44" s="6">
        <f>SUM(K8:K43)</f>
        <v>199805885</v>
      </c>
      <c r="L44" s="4"/>
      <c r="M44" s="6">
        <f>SUM(M8:M43)</f>
        <v>1876881139758</v>
      </c>
      <c r="N44" s="4"/>
      <c r="O44" s="6">
        <f>SUM(O8:O43)</f>
        <v>1459952526352</v>
      </c>
      <c r="P44" s="4"/>
      <c r="Q44" s="6">
        <f>SUM(Q8:Q43)</f>
        <v>416928613406</v>
      </c>
    </row>
    <row r="45" spans="1:17" ht="19.5" thickTop="1" x14ac:dyDescent="0.4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45">
      <c r="I46" s="9"/>
    </row>
    <row r="47" spans="1:17" x14ac:dyDescent="0.45">
      <c r="I47" s="9"/>
    </row>
  </sheetData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0"/>
  <sheetViews>
    <sheetView rightToLeft="1" view="pageBreakPreview" zoomScaleNormal="100" zoomScaleSheetLayoutView="100" workbookViewId="0">
      <selection activeCell="C62" sqref="C62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92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3" t="s">
        <v>3</v>
      </c>
      <c r="C6" s="14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4" t="s">
        <v>94</v>
      </c>
      <c r="K6" s="14" t="s">
        <v>95</v>
      </c>
      <c r="L6" s="14" t="s">
        <v>95</v>
      </c>
      <c r="M6" s="14" t="s">
        <v>95</v>
      </c>
      <c r="N6" s="14" t="s">
        <v>95</v>
      </c>
      <c r="O6" s="14" t="s">
        <v>95</v>
      </c>
      <c r="P6" s="14" t="s">
        <v>95</v>
      </c>
      <c r="Q6" s="14" t="s">
        <v>95</v>
      </c>
    </row>
    <row r="7" spans="1:17" ht="30" x14ac:dyDescent="0.45">
      <c r="A7" s="14" t="s">
        <v>3</v>
      </c>
      <c r="C7" s="14" t="s">
        <v>7</v>
      </c>
      <c r="E7" s="14" t="s">
        <v>112</v>
      </c>
      <c r="G7" s="14" t="s">
        <v>113</v>
      </c>
      <c r="I7" s="14" t="s">
        <v>115</v>
      </c>
      <c r="K7" s="14" t="s">
        <v>7</v>
      </c>
      <c r="M7" s="14" t="s">
        <v>112</v>
      </c>
      <c r="O7" s="14" t="s">
        <v>113</v>
      </c>
      <c r="Q7" s="14" t="s">
        <v>115</v>
      </c>
    </row>
    <row r="8" spans="1:17" x14ac:dyDescent="0.45">
      <c r="A8" s="1" t="s">
        <v>55</v>
      </c>
      <c r="C8" s="4">
        <v>54476</v>
      </c>
      <c r="D8" s="4"/>
      <c r="E8" s="4">
        <v>3303263947</v>
      </c>
      <c r="F8" s="4"/>
      <c r="G8" s="4">
        <v>2951477144</v>
      </c>
      <c r="H8" s="4"/>
      <c r="I8" s="4">
        <v>351786803</v>
      </c>
      <c r="J8" s="4"/>
      <c r="K8" s="4">
        <v>54476</v>
      </c>
      <c r="L8" s="4"/>
      <c r="M8" s="4">
        <v>3303263947</v>
      </c>
      <c r="N8" s="4"/>
      <c r="O8" s="4">
        <v>2951477144</v>
      </c>
      <c r="P8" s="4"/>
      <c r="Q8" s="4">
        <v>351786803</v>
      </c>
    </row>
    <row r="9" spans="1:17" x14ac:dyDescent="0.45">
      <c r="A9" s="1" t="s">
        <v>15</v>
      </c>
      <c r="C9" s="4">
        <v>21627898</v>
      </c>
      <c r="D9" s="4"/>
      <c r="E9" s="4">
        <v>53553039586</v>
      </c>
      <c r="F9" s="4"/>
      <c r="G9" s="4">
        <v>52477093946</v>
      </c>
      <c r="H9" s="4"/>
      <c r="I9" s="4">
        <v>1075945640</v>
      </c>
      <c r="J9" s="4"/>
      <c r="K9" s="4">
        <v>26147000</v>
      </c>
      <c r="L9" s="4"/>
      <c r="M9" s="4">
        <v>63946235477</v>
      </c>
      <c r="N9" s="4"/>
      <c r="O9" s="4">
        <v>63442067970</v>
      </c>
      <c r="P9" s="4"/>
      <c r="Q9" s="4">
        <v>504167507</v>
      </c>
    </row>
    <row r="10" spans="1:17" x14ac:dyDescent="0.45">
      <c r="A10" s="1" t="s">
        <v>40</v>
      </c>
      <c r="C10" s="4">
        <v>3907777</v>
      </c>
      <c r="D10" s="4"/>
      <c r="E10" s="4">
        <v>30444403887</v>
      </c>
      <c r="F10" s="4"/>
      <c r="G10" s="4">
        <v>27152834891</v>
      </c>
      <c r="H10" s="4"/>
      <c r="I10" s="4">
        <v>3291568996</v>
      </c>
      <c r="J10" s="4"/>
      <c r="K10" s="4">
        <v>3907777</v>
      </c>
      <c r="L10" s="4"/>
      <c r="M10" s="4">
        <v>30444403887</v>
      </c>
      <c r="N10" s="4"/>
      <c r="O10" s="4">
        <v>27152834891</v>
      </c>
      <c r="P10" s="4"/>
      <c r="Q10" s="4">
        <v>3291568996</v>
      </c>
    </row>
    <row r="11" spans="1:17" x14ac:dyDescent="0.45">
      <c r="A11" s="1" t="s">
        <v>18</v>
      </c>
      <c r="C11" s="4">
        <v>108053</v>
      </c>
      <c r="D11" s="4"/>
      <c r="E11" s="4">
        <v>141351680</v>
      </c>
      <c r="F11" s="4"/>
      <c r="G11" s="4">
        <v>54026500</v>
      </c>
      <c r="H11" s="4"/>
      <c r="I11" s="4">
        <v>87325180</v>
      </c>
      <c r="J11" s="4"/>
      <c r="K11" s="4">
        <v>108053</v>
      </c>
      <c r="L11" s="4"/>
      <c r="M11" s="4">
        <v>141351680</v>
      </c>
      <c r="N11" s="4"/>
      <c r="O11" s="4">
        <v>54026500</v>
      </c>
      <c r="P11" s="4"/>
      <c r="Q11" s="4">
        <v>87325180</v>
      </c>
    </row>
    <row r="12" spans="1:17" x14ac:dyDescent="0.45">
      <c r="A12" s="1" t="s">
        <v>45</v>
      </c>
      <c r="C12" s="4">
        <v>360831</v>
      </c>
      <c r="D12" s="4"/>
      <c r="E12" s="4">
        <v>3697891229</v>
      </c>
      <c r="F12" s="4"/>
      <c r="G12" s="4">
        <v>3369119317</v>
      </c>
      <c r="H12" s="4"/>
      <c r="I12" s="4">
        <v>328771912</v>
      </c>
      <c r="J12" s="4"/>
      <c r="K12" s="4">
        <v>2250000</v>
      </c>
      <c r="L12" s="4"/>
      <c r="M12" s="4">
        <v>23557243259</v>
      </c>
      <c r="N12" s="4"/>
      <c r="O12" s="4">
        <v>21008501212</v>
      </c>
      <c r="P12" s="4"/>
      <c r="Q12" s="4">
        <v>2548742047</v>
      </c>
    </row>
    <row r="13" spans="1:17" x14ac:dyDescent="0.45">
      <c r="A13" s="1" t="s">
        <v>21</v>
      </c>
      <c r="C13" s="4">
        <v>2100000</v>
      </c>
      <c r="D13" s="4"/>
      <c r="E13" s="4">
        <v>20665228873</v>
      </c>
      <c r="F13" s="4"/>
      <c r="G13" s="4">
        <v>18662294683</v>
      </c>
      <c r="H13" s="4"/>
      <c r="I13" s="4">
        <v>2002934190</v>
      </c>
      <c r="J13" s="4"/>
      <c r="K13" s="4">
        <v>2100000</v>
      </c>
      <c r="L13" s="4"/>
      <c r="M13" s="4">
        <v>20665228873</v>
      </c>
      <c r="N13" s="4"/>
      <c r="O13" s="4">
        <v>18662294683</v>
      </c>
      <c r="P13" s="4"/>
      <c r="Q13" s="4">
        <v>2002934190</v>
      </c>
    </row>
    <row r="14" spans="1:17" x14ac:dyDescent="0.45">
      <c r="A14" s="1" t="s">
        <v>18</v>
      </c>
      <c r="C14" s="4">
        <v>108053</v>
      </c>
      <c r="D14" s="4"/>
      <c r="E14" s="4">
        <v>54026500</v>
      </c>
      <c r="F14" s="4"/>
      <c r="G14" s="4">
        <v>53705042</v>
      </c>
      <c r="H14" s="4"/>
      <c r="I14" s="4">
        <v>321458</v>
      </c>
      <c r="J14" s="4"/>
      <c r="K14" s="4">
        <v>108053</v>
      </c>
      <c r="L14" s="4"/>
      <c r="M14" s="4">
        <v>54026500</v>
      </c>
      <c r="N14" s="4"/>
      <c r="O14" s="4">
        <v>53705042</v>
      </c>
      <c r="P14" s="4"/>
      <c r="Q14" s="4">
        <v>321458</v>
      </c>
    </row>
    <row r="15" spans="1:17" x14ac:dyDescent="0.45">
      <c r="A15" s="1" t="s">
        <v>58</v>
      </c>
      <c r="C15" s="4">
        <v>38137</v>
      </c>
      <c r="D15" s="4"/>
      <c r="E15" s="4">
        <v>79182378</v>
      </c>
      <c r="F15" s="4"/>
      <c r="G15" s="4">
        <v>26734037</v>
      </c>
      <c r="H15" s="4"/>
      <c r="I15" s="4">
        <v>52448341</v>
      </c>
      <c r="J15" s="4"/>
      <c r="K15" s="4">
        <v>38137</v>
      </c>
      <c r="L15" s="4"/>
      <c r="M15" s="4">
        <v>79182378</v>
      </c>
      <c r="N15" s="4"/>
      <c r="O15" s="4">
        <v>26734037</v>
      </c>
      <c r="P15" s="4"/>
      <c r="Q15" s="4">
        <v>52448341</v>
      </c>
    </row>
    <row r="16" spans="1:17" x14ac:dyDescent="0.45">
      <c r="A16" s="1" t="s">
        <v>47</v>
      </c>
      <c r="C16" s="4">
        <v>310135</v>
      </c>
      <c r="D16" s="4"/>
      <c r="E16" s="4">
        <v>10211931013</v>
      </c>
      <c r="F16" s="4"/>
      <c r="G16" s="4">
        <v>11634853161</v>
      </c>
      <c r="H16" s="4"/>
      <c r="I16" s="4">
        <v>-1422922148</v>
      </c>
      <c r="J16" s="4"/>
      <c r="K16" s="4">
        <v>310135</v>
      </c>
      <c r="L16" s="4"/>
      <c r="M16" s="4">
        <v>10211931013</v>
      </c>
      <c r="N16" s="4"/>
      <c r="O16" s="4">
        <v>11634853161</v>
      </c>
      <c r="P16" s="4"/>
      <c r="Q16" s="4">
        <v>-1422922148</v>
      </c>
    </row>
    <row r="17" spans="1:17" x14ac:dyDescent="0.45">
      <c r="A17" s="1" t="s">
        <v>30</v>
      </c>
      <c r="C17" s="4">
        <v>883632</v>
      </c>
      <c r="D17" s="4"/>
      <c r="E17" s="4">
        <v>20462106225</v>
      </c>
      <c r="F17" s="4"/>
      <c r="G17" s="4">
        <v>17356677883</v>
      </c>
      <c r="H17" s="4"/>
      <c r="I17" s="4">
        <v>3105428342</v>
      </c>
      <c r="J17" s="4"/>
      <c r="K17" s="4">
        <v>1148225</v>
      </c>
      <c r="L17" s="4"/>
      <c r="M17" s="4">
        <v>25619173510</v>
      </c>
      <c r="N17" s="4"/>
      <c r="O17" s="4">
        <v>22553926864</v>
      </c>
      <c r="P17" s="4"/>
      <c r="Q17" s="4">
        <v>3065246646</v>
      </c>
    </row>
    <row r="18" spans="1:17" x14ac:dyDescent="0.45">
      <c r="A18" s="1" t="s">
        <v>44</v>
      </c>
      <c r="C18" s="4">
        <v>998076</v>
      </c>
      <c r="D18" s="4"/>
      <c r="E18" s="4">
        <v>23281868232</v>
      </c>
      <c r="F18" s="4"/>
      <c r="G18" s="4">
        <v>18606044464</v>
      </c>
      <c r="H18" s="4"/>
      <c r="I18" s="4">
        <v>4675823768</v>
      </c>
      <c r="J18" s="4"/>
      <c r="K18" s="4">
        <v>998076</v>
      </c>
      <c r="L18" s="4"/>
      <c r="M18" s="4">
        <v>23281868232</v>
      </c>
      <c r="N18" s="4"/>
      <c r="O18" s="4">
        <v>18606044464</v>
      </c>
      <c r="P18" s="4"/>
      <c r="Q18" s="4">
        <v>4675823768</v>
      </c>
    </row>
    <row r="19" spans="1:17" x14ac:dyDescent="0.45">
      <c r="A19" s="1" t="s">
        <v>46</v>
      </c>
      <c r="C19" s="4">
        <v>14232948</v>
      </c>
      <c r="D19" s="4"/>
      <c r="E19" s="4">
        <v>29785100278</v>
      </c>
      <c r="F19" s="4"/>
      <c r="G19" s="4">
        <v>24632124296</v>
      </c>
      <c r="H19" s="4"/>
      <c r="I19" s="4">
        <v>5152975982</v>
      </c>
      <c r="J19" s="4"/>
      <c r="K19" s="4">
        <v>14232948</v>
      </c>
      <c r="L19" s="4"/>
      <c r="M19" s="4">
        <v>29785100278</v>
      </c>
      <c r="N19" s="4"/>
      <c r="O19" s="4">
        <v>24632124296</v>
      </c>
      <c r="P19" s="4"/>
      <c r="Q19" s="4">
        <v>5152975982</v>
      </c>
    </row>
    <row r="20" spans="1:17" x14ac:dyDescent="0.45">
      <c r="A20" s="1" t="s">
        <v>36</v>
      </c>
      <c r="C20" s="4">
        <v>286425</v>
      </c>
      <c r="D20" s="4"/>
      <c r="E20" s="4">
        <v>5131309258</v>
      </c>
      <c r="F20" s="4"/>
      <c r="G20" s="4">
        <v>5107964116</v>
      </c>
      <c r="H20" s="4"/>
      <c r="I20" s="4">
        <v>23345142</v>
      </c>
      <c r="J20" s="4"/>
      <c r="K20" s="4">
        <v>286425</v>
      </c>
      <c r="L20" s="4"/>
      <c r="M20" s="4">
        <v>5131309258</v>
      </c>
      <c r="N20" s="4"/>
      <c r="O20" s="4">
        <v>5107964116</v>
      </c>
      <c r="P20" s="4"/>
      <c r="Q20" s="4">
        <v>23345142</v>
      </c>
    </row>
    <row r="21" spans="1:17" x14ac:dyDescent="0.45">
      <c r="A21" s="1" t="s">
        <v>17</v>
      </c>
      <c r="C21" s="4">
        <v>38137</v>
      </c>
      <c r="D21" s="4"/>
      <c r="E21" s="4">
        <v>26734037</v>
      </c>
      <c r="F21" s="4"/>
      <c r="G21" s="4">
        <v>26537059</v>
      </c>
      <c r="H21" s="4"/>
      <c r="I21" s="4">
        <v>196978</v>
      </c>
      <c r="J21" s="4"/>
      <c r="K21" s="4">
        <v>38137</v>
      </c>
      <c r="L21" s="4"/>
      <c r="M21" s="4">
        <v>26734037</v>
      </c>
      <c r="N21" s="4"/>
      <c r="O21" s="4">
        <v>26537059</v>
      </c>
      <c r="P21" s="4"/>
      <c r="Q21" s="4">
        <v>196978</v>
      </c>
    </row>
    <row r="22" spans="1:17" x14ac:dyDescent="0.45">
      <c r="A22" s="1" t="s">
        <v>35</v>
      </c>
      <c r="C22" s="4">
        <v>1120000</v>
      </c>
      <c r="D22" s="4"/>
      <c r="E22" s="4">
        <v>25099789367</v>
      </c>
      <c r="F22" s="4"/>
      <c r="G22" s="4">
        <v>19683780478</v>
      </c>
      <c r="H22" s="4"/>
      <c r="I22" s="4">
        <v>5416008889</v>
      </c>
      <c r="J22" s="4"/>
      <c r="K22" s="4">
        <v>1120000</v>
      </c>
      <c r="L22" s="4"/>
      <c r="M22" s="4">
        <v>25099789367</v>
      </c>
      <c r="N22" s="4"/>
      <c r="O22" s="4">
        <v>19683780478</v>
      </c>
      <c r="P22" s="4"/>
      <c r="Q22" s="4">
        <v>5416008889</v>
      </c>
    </row>
    <row r="23" spans="1:17" x14ac:dyDescent="0.45">
      <c r="A23" s="1" t="s">
        <v>23</v>
      </c>
      <c r="C23" s="4">
        <v>5782522</v>
      </c>
      <c r="D23" s="4"/>
      <c r="E23" s="4">
        <v>24484608168</v>
      </c>
      <c r="F23" s="4"/>
      <c r="G23" s="4">
        <v>19871236991</v>
      </c>
      <c r="H23" s="4"/>
      <c r="I23" s="4">
        <v>4613371177</v>
      </c>
      <c r="J23" s="4"/>
      <c r="K23" s="4">
        <v>5782522</v>
      </c>
      <c r="L23" s="4"/>
      <c r="M23" s="4">
        <v>24484608168</v>
      </c>
      <c r="N23" s="4"/>
      <c r="O23" s="4">
        <v>19871236991</v>
      </c>
      <c r="P23" s="4"/>
      <c r="Q23" s="4">
        <v>4613371177</v>
      </c>
    </row>
    <row r="24" spans="1:17" x14ac:dyDescent="0.45">
      <c r="A24" s="1" t="s">
        <v>19</v>
      </c>
      <c r="C24" s="4">
        <v>3514808</v>
      </c>
      <c r="D24" s="4"/>
      <c r="E24" s="4">
        <v>53970477655</v>
      </c>
      <c r="F24" s="4"/>
      <c r="G24" s="4">
        <v>49537077038</v>
      </c>
      <c r="H24" s="4"/>
      <c r="I24" s="4">
        <v>4433400617</v>
      </c>
      <c r="J24" s="4"/>
      <c r="K24" s="4">
        <v>3514808</v>
      </c>
      <c r="L24" s="4"/>
      <c r="M24" s="4">
        <v>53970477655</v>
      </c>
      <c r="N24" s="4"/>
      <c r="O24" s="4">
        <v>49537077038</v>
      </c>
      <c r="P24" s="4"/>
      <c r="Q24" s="4">
        <v>4433400617</v>
      </c>
    </row>
    <row r="25" spans="1:17" x14ac:dyDescent="0.45">
      <c r="A25" s="1" t="s">
        <v>39</v>
      </c>
      <c r="C25" s="4">
        <v>2528155</v>
      </c>
      <c r="D25" s="4"/>
      <c r="E25" s="4">
        <v>25603277751</v>
      </c>
      <c r="F25" s="4"/>
      <c r="G25" s="4">
        <v>22140520930</v>
      </c>
      <c r="H25" s="4"/>
      <c r="I25" s="4">
        <v>3462756821</v>
      </c>
      <c r="J25" s="4"/>
      <c r="K25" s="4">
        <v>2528155</v>
      </c>
      <c r="L25" s="4"/>
      <c r="M25" s="4">
        <v>25603277751</v>
      </c>
      <c r="N25" s="4"/>
      <c r="O25" s="4">
        <v>22140520930</v>
      </c>
      <c r="P25" s="4"/>
      <c r="Q25" s="4">
        <v>3462756821</v>
      </c>
    </row>
    <row r="26" spans="1:17" x14ac:dyDescent="0.45">
      <c r="A26" s="1" t="s">
        <v>43</v>
      </c>
      <c r="C26" s="4">
        <v>985852</v>
      </c>
      <c r="D26" s="4"/>
      <c r="E26" s="4">
        <v>7132515191</v>
      </c>
      <c r="F26" s="4"/>
      <c r="G26" s="4">
        <v>5546721768</v>
      </c>
      <c r="H26" s="4"/>
      <c r="I26" s="4">
        <v>1585793423</v>
      </c>
      <c r="J26" s="4"/>
      <c r="K26" s="4">
        <v>985852</v>
      </c>
      <c r="L26" s="4"/>
      <c r="M26" s="4">
        <v>7132515191</v>
      </c>
      <c r="N26" s="4"/>
      <c r="O26" s="4">
        <v>5546721768</v>
      </c>
      <c r="P26" s="4"/>
      <c r="Q26" s="4">
        <v>1585793423</v>
      </c>
    </row>
    <row r="27" spans="1:17" x14ac:dyDescent="0.45">
      <c r="A27" s="1" t="s">
        <v>116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52205</v>
      </c>
      <c r="L27" s="4"/>
      <c r="M27" s="4">
        <v>3764128046</v>
      </c>
      <c r="N27" s="4"/>
      <c r="O27" s="4">
        <v>3479298019</v>
      </c>
      <c r="P27" s="4"/>
      <c r="Q27" s="4">
        <v>284830027</v>
      </c>
    </row>
    <row r="28" spans="1:17" x14ac:dyDescent="0.45">
      <c r="A28" s="1" t="s">
        <v>117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120000</v>
      </c>
      <c r="L28" s="4"/>
      <c r="M28" s="4">
        <v>708558850</v>
      </c>
      <c r="N28" s="4"/>
      <c r="O28" s="4">
        <v>660844440</v>
      </c>
      <c r="P28" s="4"/>
      <c r="Q28" s="4">
        <v>47714410</v>
      </c>
    </row>
    <row r="29" spans="1:17" x14ac:dyDescent="0.45">
      <c r="A29" s="1" t="s">
        <v>118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6103764</v>
      </c>
      <c r="L29" s="4"/>
      <c r="M29" s="4">
        <v>10443540204</v>
      </c>
      <c r="N29" s="4"/>
      <c r="O29" s="4">
        <v>7189924225</v>
      </c>
      <c r="P29" s="4"/>
      <c r="Q29" s="4">
        <v>3253615979</v>
      </c>
    </row>
    <row r="30" spans="1:17" x14ac:dyDescent="0.45">
      <c r="A30" s="1" t="s">
        <v>119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2530547</v>
      </c>
      <c r="L30" s="4"/>
      <c r="M30" s="4">
        <v>68378207848</v>
      </c>
      <c r="N30" s="4"/>
      <c r="O30" s="4">
        <v>61931369840</v>
      </c>
      <c r="P30" s="4"/>
      <c r="Q30" s="4">
        <v>6446838008</v>
      </c>
    </row>
    <row r="31" spans="1:17" x14ac:dyDescent="0.45">
      <c r="A31" s="1" t="s">
        <v>120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2635520</v>
      </c>
      <c r="L31" s="4"/>
      <c r="M31" s="4">
        <v>10193126679</v>
      </c>
      <c r="N31" s="4"/>
      <c r="O31" s="4">
        <v>10419098334</v>
      </c>
      <c r="P31" s="4"/>
      <c r="Q31" s="4">
        <v>-225971655</v>
      </c>
    </row>
    <row r="32" spans="1:17" x14ac:dyDescent="0.45">
      <c r="A32" s="1" t="s">
        <v>121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1199271</v>
      </c>
      <c r="L32" s="4"/>
      <c r="M32" s="4">
        <v>18679181399</v>
      </c>
      <c r="N32" s="4"/>
      <c r="O32" s="4">
        <v>16296490064</v>
      </c>
      <c r="P32" s="4"/>
      <c r="Q32" s="4">
        <v>2382691335</v>
      </c>
    </row>
    <row r="33" spans="1:17" x14ac:dyDescent="0.45">
      <c r="A33" s="1" t="s">
        <v>122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24750000</v>
      </c>
      <c r="L33" s="4"/>
      <c r="M33" s="4">
        <v>91059607503</v>
      </c>
      <c r="N33" s="4"/>
      <c r="O33" s="4">
        <v>90218238412</v>
      </c>
      <c r="P33" s="4"/>
      <c r="Q33" s="4">
        <v>841369091</v>
      </c>
    </row>
    <row r="34" spans="1:17" x14ac:dyDescent="0.45">
      <c r="A34" s="1" t="s">
        <v>123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5683400</v>
      </c>
      <c r="L34" s="4"/>
      <c r="M34" s="4">
        <v>11654512251</v>
      </c>
      <c r="N34" s="4"/>
      <c r="O34" s="4">
        <v>10186199537</v>
      </c>
      <c r="P34" s="4"/>
      <c r="Q34" s="4">
        <v>1468312714</v>
      </c>
    </row>
    <row r="35" spans="1:17" x14ac:dyDescent="0.45">
      <c r="A35" s="1" t="s">
        <v>124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155210</v>
      </c>
      <c r="L35" s="4"/>
      <c r="M35" s="4">
        <v>8143365582</v>
      </c>
      <c r="N35" s="4"/>
      <c r="O35" s="4">
        <v>6643576711</v>
      </c>
      <c r="P35" s="4"/>
      <c r="Q35" s="4">
        <v>1499788871</v>
      </c>
    </row>
    <row r="36" spans="1:17" x14ac:dyDescent="0.45">
      <c r="A36" s="1" t="s">
        <v>52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600000</v>
      </c>
      <c r="L36" s="4"/>
      <c r="M36" s="4">
        <v>13866997534</v>
      </c>
      <c r="N36" s="4"/>
      <c r="O36" s="4">
        <v>12396034855</v>
      </c>
      <c r="P36" s="4"/>
      <c r="Q36" s="4">
        <v>1470962679</v>
      </c>
    </row>
    <row r="37" spans="1:17" x14ac:dyDescent="0.45">
      <c r="A37" s="1" t="s">
        <v>53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1227030</v>
      </c>
      <c r="L37" s="4"/>
      <c r="M37" s="4">
        <v>7133214301</v>
      </c>
      <c r="N37" s="4"/>
      <c r="O37" s="4">
        <v>6318197220</v>
      </c>
      <c r="P37" s="4"/>
      <c r="Q37" s="4">
        <v>815017081</v>
      </c>
    </row>
    <row r="38" spans="1:17" x14ac:dyDescent="0.45">
      <c r="A38" s="1" t="s">
        <v>125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4772243</v>
      </c>
      <c r="L38" s="4"/>
      <c r="M38" s="4">
        <v>18360323320</v>
      </c>
      <c r="N38" s="4"/>
      <c r="O38" s="4">
        <v>19016181263</v>
      </c>
      <c r="P38" s="4"/>
      <c r="Q38" s="4">
        <v>-655857943</v>
      </c>
    </row>
    <row r="39" spans="1:17" x14ac:dyDescent="0.45">
      <c r="A39" s="1" t="s">
        <v>126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3000000</v>
      </c>
      <c r="L39" s="4"/>
      <c r="M39" s="4">
        <v>32058688411</v>
      </c>
      <c r="N39" s="4"/>
      <c r="O39" s="4">
        <v>31700254500</v>
      </c>
      <c r="P39" s="4"/>
      <c r="Q39" s="4">
        <v>358433911</v>
      </c>
    </row>
    <row r="40" spans="1:17" x14ac:dyDescent="0.45">
      <c r="A40" s="1" t="s">
        <v>127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1522111</v>
      </c>
      <c r="L40" s="4"/>
      <c r="M40" s="4">
        <v>8320349469</v>
      </c>
      <c r="N40" s="4"/>
      <c r="O40" s="4">
        <v>7646977137</v>
      </c>
      <c r="P40" s="4"/>
      <c r="Q40" s="4">
        <v>673372332</v>
      </c>
    </row>
    <row r="41" spans="1:17" x14ac:dyDescent="0.45">
      <c r="A41" s="1" t="s">
        <v>128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2987610</v>
      </c>
      <c r="L41" s="4"/>
      <c r="M41" s="4">
        <v>31469986702</v>
      </c>
      <c r="N41" s="4"/>
      <c r="O41" s="4">
        <v>37093223169</v>
      </c>
      <c r="P41" s="4"/>
      <c r="Q41" s="4">
        <v>-5623236467</v>
      </c>
    </row>
    <row r="42" spans="1:17" x14ac:dyDescent="0.45">
      <c r="A42" s="1" t="s">
        <v>100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43000</v>
      </c>
      <c r="L42" s="4"/>
      <c r="M42" s="4">
        <v>39982751814</v>
      </c>
      <c r="N42" s="4"/>
      <c r="O42" s="4">
        <v>39986191189</v>
      </c>
      <c r="P42" s="4"/>
      <c r="Q42" s="4">
        <v>-3439375</v>
      </c>
    </row>
    <row r="43" spans="1:17" ht="19.5" thickBot="1" x14ac:dyDescent="0.5">
      <c r="C43" s="6">
        <f>SUM(C8:C42)</f>
        <v>58985915</v>
      </c>
      <c r="D43" s="4"/>
      <c r="E43" s="6">
        <f>SUM(E8:E42)</f>
        <v>337128105255</v>
      </c>
      <c r="F43" s="4"/>
      <c r="G43" s="6">
        <f>SUM(G8:G42)</f>
        <v>298890823744</v>
      </c>
      <c r="H43" s="4"/>
      <c r="I43" s="6">
        <f>SUM(I8:I42)</f>
        <v>38237281511</v>
      </c>
      <c r="J43" s="4"/>
      <c r="K43" s="6">
        <f>SUM(K8:K42)</f>
        <v>123040690</v>
      </c>
      <c r="L43" s="4"/>
      <c r="M43" s="6">
        <f>SUM(M8:M42)</f>
        <v>746754260374</v>
      </c>
      <c r="N43" s="4"/>
      <c r="O43" s="6">
        <f>SUM(O8:O42)</f>
        <v>693874527559</v>
      </c>
      <c r="P43" s="4"/>
      <c r="Q43" s="6">
        <f>SUM(Q8:Q42)</f>
        <v>52879732815</v>
      </c>
    </row>
    <row r="44" spans="1:17" ht="19.5" thickTop="1" x14ac:dyDescent="0.4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4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4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45">
      <c r="G47" s="2"/>
    </row>
    <row r="49" spans="7:7" x14ac:dyDescent="0.45">
      <c r="G49" s="2"/>
    </row>
    <row r="50" spans="7:7" x14ac:dyDescent="0.45">
      <c r="G50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1"/>
  <sheetViews>
    <sheetView rightToLeft="1" view="pageBreakPreview" zoomScale="60" zoomScaleNormal="85" workbookViewId="0">
      <selection activeCell="C62" sqref="C62"/>
    </sheetView>
  </sheetViews>
  <sheetFormatPr defaultRowHeight="18.75" x14ac:dyDescent="0.45"/>
  <cols>
    <col min="1" max="1" width="26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5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5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">
        <v>92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30" x14ac:dyDescent="0.45">
      <c r="A6" s="13" t="s">
        <v>3</v>
      </c>
      <c r="C6" s="14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4" t="s">
        <v>94</v>
      </c>
      <c r="J6" s="14" t="s">
        <v>94</v>
      </c>
      <c r="K6" s="14" t="s">
        <v>94</v>
      </c>
      <c r="M6" s="14" t="s">
        <v>95</v>
      </c>
      <c r="N6" s="14" t="s">
        <v>95</v>
      </c>
      <c r="O6" s="14" t="s">
        <v>95</v>
      </c>
      <c r="P6" s="14" t="s">
        <v>95</v>
      </c>
      <c r="Q6" s="14" t="s">
        <v>95</v>
      </c>
      <c r="R6" s="14" t="s">
        <v>95</v>
      </c>
      <c r="S6" s="14" t="s">
        <v>95</v>
      </c>
      <c r="T6" s="14" t="s">
        <v>95</v>
      </c>
      <c r="U6" s="14" t="s">
        <v>95</v>
      </c>
    </row>
    <row r="7" spans="1:21" ht="30" x14ac:dyDescent="0.45">
      <c r="A7" s="14" t="s">
        <v>3</v>
      </c>
      <c r="C7" s="14" t="s">
        <v>129</v>
      </c>
      <c r="E7" s="14" t="s">
        <v>130</v>
      </c>
      <c r="G7" s="14" t="s">
        <v>131</v>
      </c>
      <c r="I7" s="14" t="s">
        <v>66</v>
      </c>
      <c r="K7" s="14" t="s">
        <v>132</v>
      </c>
      <c r="M7" s="14" t="s">
        <v>129</v>
      </c>
      <c r="O7" s="14" t="s">
        <v>130</v>
      </c>
      <c r="Q7" s="14" t="s">
        <v>131</v>
      </c>
      <c r="S7" s="14" t="s">
        <v>66</v>
      </c>
      <c r="U7" s="14" t="s">
        <v>132</v>
      </c>
    </row>
    <row r="8" spans="1:21" x14ac:dyDescent="0.45">
      <c r="A8" s="1" t="s">
        <v>55</v>
      </c>
      <c r="C8" s="4">
        <v>0</v>
      </c>
      <c r="D8" s="4"/>
      <c r="E8" s="4">
        <v>0</v>
      </c>
      <c r="F8" s="4"/>
      <c r="G8" s="4">
        <v>351786803</v>
      </c>
      <c r="H8" s="4"/>
      <c r="I8" s="4">
        <v>351786803</v>
      </c>
      <c r="K8" s="5">
        <v>8.0000000000000004E-4</v>
      </c>
      <c r="M8" s="4">
        <v>0</v>
      </c>
      <c r="N8" s="4"/>
      <c r="O8" s="4">
        <v>0</v>
      </c>
      <c r="P8" s="4"/>
      <c r="Q8" s="4">
        <v>351786803</v>
      </c>
      <c r="R8" s="4"/>
      <c r="S8" s="4">
        <v>351786803</v>
      </c>
      <c r="U8" s="5">
        <v>6.9999999999999999E-4</v>
      </c>
    </row>
    <row r="9" spans="1:21" x14ac:dyDescent="0.45">
      <c r="A9" s="1" t="s">
        <v>15</v>
      </c>
      <c r="C9" s="4">
        <v>0</v>
      </c>
      <c r="D9" s="4"/>
      <c r="E9" s="4">
        <v>8130127085</v>
      </c>
      <c r="F9" s="4"/>
      <c r="G9" s="4">
        <v>1075945640</v>
      </c>
      <c r="H9" s="4"/>
      <c r="I9" s="4">
        <v>9206072725</v>
      </c>
      <c r="K9" s="5">
        <v>1.9699999999999999E-2</v>
      </c>
      <c r="M9" s="4">
        <v>0</v>
      </c>
      <c r="N9" s="4"/>
      <c r="O9" s="4">
        <v>4344001142</v>
      </c>
      <c r="P9" s="4"/>
      <c r="Q9" s="4">
        <v>504167507</v>
      </c>
      <c r="R9" s="4"/>
      <c r="S9" s="4">
        <v>4848168649</v>
      </c>
      <c r="U9" s="5">
        <v>9.5999999999999992E-3</v>
      </c>
    </row>
    <row r="10" spans="1:21" x14ac:dyDescent="0.45">
      <c r="A10" s="1" t="s">
        <v>40</v>
      </c>
      <c r="C10" s="4">
        <v>0</v>
      </c>
      <c r="D10" s="4"/>
      <c r="E10" s="4">
        <v>15677176397</v>
      </c>
      <c r="F10" s="4"/>
      <c r="G10" s="4">
        <v>3291568996</v>
      </c>
      <c r="H10" s="4"/>
      <c r="I10" s="4">
        <v>18968745393</v>
      </c>
      <c r="K10" s="5">
        <v>4.0500000000000001E-2</v>
      </c>
      <c r="M10" s="4">
        <v>0</v>
      </c>
      <c r="N10" s="4"/>
      <c r="O10" s="4">
        <v>16163156408</v>
      </c>
      <c r="P10" s="4"/>
      <c r="Q10" s="4">
        <v>3291568996</v>
      </c>
      <c r="R10" s="4"/>
      <c r="S10" s="4">
        <v>19454725404</v>
      </c>
      <c r="U10" s="5">
        <v>3.8600000000000002E-2</v>
      </c>
    </row>
    <row r="11" spans="1:21" x14ac:dyDescent="0.45">
      <c r="A11" s="1" t="s">
        <v>18</v>
      </c>
      <c r="C11" s="4">
        <v>0</v>
      </c>
      <c r="D11" s="4"/>
      <c r="E11" s="4">
        <v>0</v>
      </c>
      <c r="F11" s="4"/>
      <c r="G11" s="4">
        <v>87325180</v>
      </c>
      <c r="H11" s="4"/>
      <c r="I11" s="4">
        <v>87325180</v>
      </c>
      <c r="K11" s="5">
        <v>2.0000000000000001E-4</v>
      </c>
      <c r="M11" s="4">
        <v>0</v>
      </c>
      <c r="N11" s="4"/>
      <c r="O11" s="4">
        <v>0</v>
      </c>
      <c r="P11" s="4"/>
      <c r="Q11" s="4">
        <v>87325180</v>
      </c>
      <c r="R11" s="4"/>
      <c r="S11" s="4">
        <v>87325180</v>
      </c>
      <c r="U11" s="5">
        <v>2.0000000000000001E-4</v>
      </c>
    </row>
    <row r="12" spans="1:21" x14ac:dyDescent="0.45">
      <c r="A12" s="1" t="s">
        <v>45</v>
      </c>
      <c r="C12" s="4">
        <v>0</v>
      </c>
      <c r="D12" s="4"/>
      <c r="E12" s="4">
        <v>0</v>
      </c>
      <c r="F12" s="4"/>
      <c r="G12" s="4">
        <v>328771912</v>
      </c>
      <c r="H12" s="4"/>
      <c r="I12" s="4">
        <v>328771912</v>
      </c>
      <c r="K12" s="5">
        <v>6.9999999999999999E-4</v>
      </c>
      <c r="M12" s="4">
        <v>0</v>
      </c>
      <c r="N12" s="4"/>
      <c r="O12" s="4">
        <v>0</v>
      </c>
      <c r="P12" s="4"/>
      <c r="Q12" s="4">
        <v>2548742047</v>
      </c>
      <c r="R12" s="4"/>
      <c r="S12" s="4">
        <v>2548742047</v>
      </c>
      <c r="U12" s="5">
        <v>5.1000000000000004E-3</v>
      </c>
    </row>
    <row r="13" spans="1:21" x14ac:dyDescent="0.45">
      <c r="A13" s="1" t="s">
        <v>21</v>
      </c>
      <c r="C13" s="4">
        <v>0</v>
      </c>
      <c r="D13" s="4"/>
      <c r="E13" s="4">
        <v>18883857335</v>
      </c>
      <c r="F13" s="4"/>
      <c r="G13" s="4">
        <v>2002934190</v>
      </c>
      <c r="H13" s="4"/>
      <c r="I13" s="4">
        <v>20886791525</v>
      </c>
      <c r="K13" s="5">
        <v>4.4600000000000001E-2</v>
      </c>
      <c r="M13" s="4">
        <v>0</v>
      </c>
      <c r="N13" s="4"/>
      <c r="O13" s="4">
        <v>15029552398</v>
      </c>
      <c r="P13" s="4"/>
      <c r="Q13" s="4">
        <v>2002934190</v>
      </c>
      <c r="R13" s="4"/>
      <c r="S13" s="4">
        <v>17032486588</v>
      </c>
      <c r="U13" s="5">
        <v>3.3799999999999997E-2</v>
      </c>
    </row>
    <row r="14" spans="1:21" x14ac:dyDescent="0.45">
      <c r="A14" s="1" t="s">
        <v>18</v>
      </c>
      <c r="C14" s="4">
        <v>0</v>
      </c>
      <c r="D14" s="4"/>
      <c r="E14" s="4">
        <v>0</v>
      </c>
      <c r="F14" s="4"/>
      <c r="G14" s="4">
        <v>321458</v>
      </c>
      <c r="H14" s="4"/>
      <c r="I14" s="4">
        <v>321458</v>
      </c>
      <c r="K14" s="5">
        <v>0</v>
      </c>
      <c r="M14" s="4">
        <v>0</v>
      </c>
      <c r="N14" s="4"/>
      <c r="O14" s="4">
        <v>0</v>
      </c>
      <c r="P14" s="4"/>
      <c r="Q14" s="4">
        <v>321458</v>
      </c>
      <c r="R14" s="4"/>
      <c r="S14" s="4">
        <v>321458</v>
      </c>
      <c r="U14" s="5">
        <v>0</v>
      </c>
    </row>
    <row r="15" spans="1:21" x14ac:dyDescent="0.45">
      <c r="A15" s="1" t="s">
        <v>58</v>
      </c>
      <c r="C15" s="4">
        <v>0</v>
      </c>
      <c r="D15" s="4"/>
      <c r="E15" s="4">
        <v>0</v>
      </c>
      <c r="F15" s="4"/>
      <c r="G15" s="4">
        <v>52448341</v>
      </c>
      <c r="H15" s="4"/>
      <c r="I15" s="4">
        <v>52448341</v>
      </c>
      <c r="K15" s="5">
        <v>1E-4</v>
      </c>
      <c r="M15" s="4">
        <v>0</v>
      </c>
      <c r="N15" s="4"/>
      <c r="O15" s="4">
        <v>0</v>
      </c>
      <c r="P15" s="4"/>
      <c r="Q15" s="4">
        <v>52448341</v>
      </c>
      <c r="R15" s="4"/>
      <c r="S15" s="4">
        <v>52448341</v>
      </c>
      <c r="U15" s="5">
        <v>1E-4</v>
      </c>
    </row>
    <row r="16" spans="1:21" x14ac:dyDescent="0.45">
      <c r="A16" s="1" t="s">
        <v>47</v>
      </c>
      <c r="C16" s="4">
        <v>0</v>
      </c>
      <c r="D16" s="4"/>
      <c r="E16" s="4">
        <v>28562819184</v>
      </c>
      <c r="F16" s="4"/>
      <c r="G16" s="4">
        <v>-1422922148</v>
      </c>
      <c r="H16" s="4"/>
      <c r="I16" s="4">
        <v>27139897036</v>
      </c>
      <c r="K16" s="5">
        <v>5.8000000000000003E-2</v>
      </c>
      <c r="M16" s="4">
        <v>16014688500</v>
      </c>
      <c r="N16" s="4"/>
      <c r="O16" s="4">
        <v>-1153396209</v>
      </c>
      <c r="P16" s="4"/>
      <c r="Q16" s="4">
        <v>-1422922148</v>
      </c>
      <c r="R16" s="4"/>
      <c r="S16" s="4">
        <v>13438370143</v>
      </c>
      <c r="U16" s="5">
        <v>2.6599999999999999E-2</v>
      </c>
    </row>
    <row r="17" spans="1:21" x14ac:dyDescent="0.45">
      <c r="A17" s="1" t="s">
        <v>30</v>
      </c>
      <c r="C17" s="4">
        <v>0</v>
      </c>
      <c r="D17" s="4"/>
      <c r="E17" s="4">
        <v>-1332924245</v>
      </c>
      <c r="F17" s="4"/>
      <c r="G17" s="4">
        <v>3105428342</v>
      </c>
      <c r="H17" s="4"/>
      <c r="I17" s="4">
        <v>1772504097</v>
      </c>
      <c r="K17" s="5">
        <v>3.8E-3</v>
      </c>
      <c r="M17" s="4">
        <v>0</v>
      </c>
      <c r="N17" s="4"/>
      <c r="O17" s="4">
        <v>1659663309</v>
      </c>
      <c r="P17" s="4"/>
      <c r="Q17" s="4">
        <v>3065246646</v>
      </c>
      <c r="R17" s="4"/>
      <c r="S17" s="4">
        <v>4724909955</v>
      </c>
      <c r="U17" s="5">
        <v>9.4000000000000004E-3</v>
      </c>
    </row>
    <row r="18" spans="1:21" x14ac:dyDescent="0.45">
      <c r="A18" s="1" t="s">
        <v>44</v>
      </c>
      <c r="C18" s="4">
        <v>2905579600</v>
      </c>
      <c r="D18" s="4"/>
      <c r="E18" s="4">
        <v>6648391762</v>
      </c>
      <c r="F18" s="4"/>
      <c r="G18" s="4">
        <v>4675823768</v>
      </c>
      <c r="H18" s="4"/>
      <c r="I18" s="4">
        <v>14229795130</v>
      </c>
      <c r="K18" s="5">
        <v>3.04E-2</v>
      </c>
      <c r="M18" s="4">
        <v>2905579600</v>
      </c>
      <c r="N18" s="4"/>
      <c r="O18" s="4">
        <v>6569872162</v>
      </c>
      <c r="P18" s="4"/>
      <c r="Q18" s="4">
        <v>4675823768</v>
      </c>
      <c r="R18" s="4"/>
      <c r="S18" s="4">
        <v>14151275530</v>
      </c>
      <c r="U18" s="5">
        <v>2.8000000000000001E-2</v>
      </c>
    </row>
    <row r="19" spans="1:21" x14ac:dyDescent="0.45">
      <c r="A19" s="1" t="s">
        <v>46</v>
      </c>
      <c r="C19" s="4">
        <v>0</v>
      </c>
      <c r="D19" s="4"/>
      <c r="E19" s="4">
        <v>-2512065658</v>
      </c>
      <c r="F19" s="4"/>
      <c r="G19" s="4">
        <v>5152975982</v>
      </c>
      <c r="H19" s="4"/>
      <c r="I19" s="4">
        <v>2640910324</v>
      </c>
      <c r="K19" s="5">
        <v>5.5999999999999999E-3</v>
      </c>
      <c r="M19" s="4">
        <v>0</v>
      </c>
      <c r="N19" s="4"/>
      <c r="O19" s="4">
        <v>9644329765</v>
      </c>
      <c r="P19" s="4"/>
      <c r="Q19" s="4">
        <v>5152975982</v>
      </c>
      <c r="R19" s="4"/>
      <c r="S19" s="4">
        <v>14797305747</v>
      </c>
      <c r="U19" s="5">
        <v>2.93E-2</v>
      </c>
    </row>
    <row r="20" spans="1:21" x14ac:dyDescent="0.45">
      <c r="A20" s="1" t="s">
        <v>36</v>
      </c>
      <c r="C20" s="4">
        <v>0</v>
      </c>
      <c r="D20" s="4"/>
      <c r="E20" s="4">
        <v>0</v>
      </c>
      <c r="F20" s="4"/>
      <c r="G20" s="4">
        <v>23345142</v>
      </c>
      <c r="H20" s="4"/>
      <c r="I20" s="4">
        <v>23345142</v>
      </c>
      <c r="K20" s="5">
        <v>0</v>
      </c>
      <c r="M20" s="4">
        <v>0</v>
      </c>
      <c r="N20" s="4"/>
      <c r="O20" s="4">
        <v>0</v>
      </c>
      <c r="P20" s="4"/>
      <c r="Q20" s="4">
        <v>23345142</v>
      </c>
      <c r="R20" s="4"/>
      <c r="S20" s="4">
        <v>23345142</v>
      </c>
      <c r="U20" s="5">
        <v>0</v>
      </c>
    </row>
    <row r="21" spans="1:21" x14ac:dyDescent="0.45">
      <c r="A21" s="1" t="s">
        <v>17</v>
      </c>
      <c r="C21" s="4">
        <v>0</v>
      </c>
      <c r="D21" s="4"/>
      <c r="E21" s="4">
        <v>0</v>
      </c>
      <c r="F21" s="4"/>
      <c r="G21" s="4">
        <v>196978</v>
      </c>
      <c r="H21" s="4"/>
      <c r="I21" s="4">
        <v>196978</v>
      </c>
      <c r="K21" s="5">
        <v>0</v>
      </c>
      <c r="M21" s="4">
        <v>0</v>
      </c>
      <c r="N21" s="4"/>
      <c r="O21" s="4">
        <v>0</v>
      </c>
      <c r="P21" s="4"/>
      <c r="Q21" s="4">
        <v>196978</v>
      </c>
      <c r="R21" s="4"/>
      <c r="S21" s="4">
        <v>196978</v>
      </c>
      <c r="U21" s="5">
        <v>0</v>
      </c>
    </row>
    <row r="22" spans="1:21" x14ac:dyDescent="0.45">
      <c r="A22" s="1" t="s">
        <v>35</v>
      </c>
      <c r="C22" s="4">
        <v>0</v>
      </c>
      <c r="D22" s="4"/>
      <c r="E22" s="4">
        <v>44286517978</v>
      </c>
      <c r="F22" s="4"/>
      <c r="G22" s="4">
        <v>5416008889</v>
      </c>
      <c r="H22" s="4"/>
      <c r="I22" s="4">
        <v>49702526867</v>
      </c>
      <c r="K22" s="5">
        <v>0.1062</v>
      </c>
      <c r="M22" s="4">
        <v>0</v>
      </c>
      <c r="N22" s="4"/>
      <c r="O22" s="4">
        <v>42821288278</v>
      </c>
      <c r="P22" s="4"/>
      <c r="Q22" s="4">
        <v>5416008889</v>
      </c>
      <c r="R22" s="4"/>
      <c r="S22" s="4">
        <v>48237297167</v>
      </c>
      <c r="U22" s="5">
        <v>9.5600000000000004E-2</v>
      </c>
    </row>
    <row r="23" spans="1:21" x14ac:dyDescent="0.45">
      <c r="A23" s="1" t="s">
        <v>23</v>
      </c>
      <c r="C23" s="4">
        <v>0</v>
      </c>
      <c r="D23" s="4"/>
      <c r="E23" s="4">
        <v>0</v>
      </c>
      <c r="F23" s="4"/>
      <c r="G23" s="4">
        <v>4613371177</v>
      </c>
      <c r="H23" s="4"/>
      <c r="I23" s="4">
        <v>4613371177</v>
      </c>
      <c r="K23" s="5">
        <v>9.9000000000000008E-3</v>
      </c>
      <c r="M23" s="4">
        <v>0</v>
      </c>
      <c r="N23" s="4"/>
      <c r="O23" s="4">
        <v>0</v>
      </c>
      <c r="P23" s="4"/>
      <c r="Q23" s="4">
        <v>4613371177</v>
      </c>
      <c r="R23" s="4"/>
      <c r="S23" s="4">
        <v>4613371177</v>
      </c>
      <c r="U23" s="5">
        <v>9.1000000000000004E-3</v>
      </c>
    </row>
    <row r="24" spans="1:21" x14ac:dyDescent="0.45">
      <c r="A24" s="1" t="s">
        <v>19</v>
      </c>
      <c r="C24" s="4">
        <v>0</v>
      </c>
      <c r="D24" s="4"/>
      <c r="E24" s="4">
        <v>0</v>
      </c>
      <c r="F24" s="4"/>
      <c r="G24" s="4">
        <v>4433400617</v>
      </c>
      <c r="H24" s="4"/>
      <c r="I24" s="4">
        <v>4433400617</v>
      </c>
      <c r="K24" s="5">
        <v>9.4999999999999998E-3</v>
      </c>
      <c r="M24" s="4">
        <v>0</v>
      </c>
      <c r="N24" s="4"/>
      <c r="O24" s="4">
        <v>0</v>
      </c>
      <c r="P24" s="4"/>
      <c r="Q24" s="4">
        <v>4433400617</v>
      </c>
      <c r="R24" s="4"/>
      <c r="S24" s="4">
        <v>4433400617</v>
      </c>
      <c r="U24" s="5">
        <v>8.8000000000000005E-3</v>
      </c>
    </row>
    <row r="25" spans="1:21" x14ac:dyDescent="0.45">
      <c r="A25" s="1" t="s">
        <v>39</v>
      </c>
      <c r="C25" s="4">
        <v>0</v>
      </c>
      <c r="D25" s="4"/>
      <c r="E25" s="4">
        <v>15331501326</v>
      </c>
      <c r="F25" s="4"/>
      <c r="G25" s="4">
        <v>3462756821</v>
      </c>
      <c r="H25" s="4"/>
      <c r="I25" s="4">
        <v>18794258147</v>
      </c>
      <c r="K25" s="5">
        <v>4.02E-2</v>
      </c>
      <c r="M25" s="4">
        <v>0</v>
      </c>
      <c r="N25" s="4"/>
      <c r="O25" s="4">
        <v>14597220527</v>
      </c>
      <c r="P25" s="4"/>
      <c r="Q25" s="4">
        <v>3462756821</v>
      </c>
      <c r="R25" s="4"/>
      <c r="S25" s="4">
        <v>18059977348</v>
      </c>
      <c r="U25" s="5">
        <v>3.5799999999999998E-2</v>
      </c>
    </row>
    <row r="26" spans="1:21" x14ac:dyDescent="0.45">
      <c r="A26" s="1" t="s">
        <v>43</v>
      </c>
      <c r="C26" s="4">
        <v>0</v>
      </c>
      <c r="D26" s="4"/>
      <c r="E26" s="4">
        <v>-946847788</v>
      </c>
      <c r="F26" s="4"/>
      <c r="G26" s="4">
        <v>1585793423</v>
      </c>
      <c r="H26" s="4"/>
      <c r="I26" s="4">
        <v>638945635</v>
      </c>
      <c r="K26" s="5">
        <v>1.4E-3</v>
      </c>
      <c r="M26" s="4">
        <v>0</v>
      </c>
      <c r="N26" s="4"/>
      <c r="O26" s="4">
        <v>1498470161</v>
      </c>
      <c r="P26" s="4"/>
      <c r="Q26" s="4">
        <v>1585793423</v>
      </c>
      <c r="R26" s="4"/>
      <c r="S26" s="4">
        <v>3084263584</v>
      </c>
      <c r="U26" s="5">
        <v>6.1000000000000004E-3</v>
      </c>
    </row>
    <row r="27" spans="1:21" x14ac:dyDescent="0.45">
      <c r="A27" s="1" t="s">
        <v>116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K27" s="5">
        <v>0</v>
      </c>
      <c r="M27" s="4">
        <v>0</v>
      </c>
      <c r="N27" s="4"/>
      <c r="O27" s="4">
        <v>0</v>
      </c>
      <c r="P27" s="4"/>
      <c r="Q27" s="4">
        <v>284830027</v>
      </c>
      <c r="R27" s="4"/>
      <c r="S27" s="4">
        <v>284830027</v>
      </c>
      <c r="U27" s="5">
        <v>5.9999999999999995E-4</v>
      </c>
    </row>
    <row r="28" spans="1:21" x14ac:dyDescent="0.45">
      <c r="A28" s="1" t="s">
        <v>117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K28" s="5">
        <v>0</v>
      </c>
      <c r="M28" s="4">
        <v>0</v>
      </c>
      <c r="N28" s="4"/>
      <c r="O28" s="4">
        <v>0</v>
      </c>
      <c r="P28" s="4"/>
      <c r="Q28" s="4">
        <v>47714410</v>
      </c>
      <c r="R28" s="4"/>
      <c r="S28" s="4">
        <v>47714410</v>
      </c>
      <c r="U28" s="5">
        <v>1E-4</v>
      </c>
    </row>
    <row r="29" spans="1:21" x14ac:dyDescent="0.45">
      <c r="A29" s="1" t="s">
        <v>118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K29" s="5">
        <v>0</v>
      </c>
      <c r="M29" s="4">
        <v>0</v>
      </c>
      <c r="N29" s="4"/>
      <c r="O29" s="4">
        <v>0</v>
      </c>
      <c r="P29" s="4"/>
      <c r="Q29" s="4">
        <v>3253615979</v>
      </c>
      <c r="R29" s="4"/>
      <c r="S29" s="4">
        <v>3253615979</v>
      </c>
      <c r="U29" s="5">
        <v>6.4000000000000003E-3</v>
      </c>
    </row>
    <row r="30" spans="1:21" x14ac:dyDescent="0.45">
      <c r="A30" s="1" t="s">
        <v>119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K30" s="5">
        <v>0</v>
      </c>
      <c r="M30" s="4">
        <v>0</v>
      </c>
      <c r="N30" s="4"/>
      <c r="O30" s="4">
        <v>0</v>
      </c>
      <c r="P30" s="4"/>
      <c r="Q30" s="4">
        <v>6446838008</v>
      </c>
      <c r="R30" s="4"/>
      <c r="S30" s="4">
        <v>6446838008</v>
      </c>
      <c r="U30" s="5">
        <v>1.2800000000000001E-2</v>
      </c>
    </row>
    <row r="31" spans="1:21" x14ac:dyDescent="0.45">
      <c r="A31" s="1" t="s">
        <v>120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K31" s="5">
        <v>0</v>
      </c>
      <c r="M31" s="4">
        <v>0</v>
      </c>
      <c r="N31" s="4"/>
      <c r="O31" s="4">
        <v>0</v>
      </c>
      <c r="P31" s="4"/>
      <c r="Q31" s="4">
        <v>-225971655</v>
      </c>
      <c r="R31" s="4"/>
      <c r="S31" s="4">
        <v>-225971655</v>
      </c>
      <c r="U31" s="5">
        <v>-4.0000000000000002E-4</v>
      </c>
    </row>
    <row r="32" spans="1:21" x14ac:dyDescent="0.45">
      <c r="A32" s="1" t="s">
        <v>121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K32" s="5">
        <v>0</v>
      </c>
      <c r="M32" s="4">
        <v>0</v>
      </c>
      <c r="N32" s="4"/>
      <c r="O32" s="4">
        <v>0</v>
      </c>
      <c r="P32" s="4"/>
      <c r="Q32" s="4">
        <v>2382691335</v>
      </c>
      <c r="R32" s="4"/>
      <c r="S32" s="4">
        <v>2382691335</v>
      </c>
      <c r="U32" s="5">
        <v>4.7000000000000002E-3</v>
      </c>
    </row>
    <row r="33" spans="1:21" x14ac:dyDescent="0.45">
      <c r="A33" s="1" t="s">
        <v>122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K33" s="5">
        <v>0</v>
      </c>
      <c r="M33" s="4">
        <v>0</v>
      </c>
      <c r="N33" s="4"/>
      <c r="O33" s="4">
        <v>0</v>
      </c>
      <c r="P33" s="4"/>
      <c r="Q33" s="4">
        <v>841369091</v>
      </c>
      <c r="R33" s="4"/>
      <c r="S33" s="4">
        <v>841369091</v>
      </c>
      <c r="U33" s="5">
        <v>1.6999999999999999E-3</v>
      </c>
    </row>
    <row r="34" spans="1:21" x14ac:dyDescent="0.45">
      <c r="A34" s="1" t="s">
        <v>123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5">
        <v>0</v>
      </c>
      <c r="M34" s="4">
        <v>0</v>
      </c>
      <c r="N34" s="4"/>
      <c r="O34" s="4">
        <v>0</v>
      </c>
      <c r="P34" s="4"/>
      <c r="Q34" s="4">
        <v>1468312714</v>
      </c>
      <c r="R34" s="4"/>
      <c r="S34" s="4">
        <v>1468312714</v>
      </c>
      <c r="U34" s="5">
        <v>2.8999999999999998E-3</v>
      </c>
    </row>
    <row r="35" spans="1:21" x14ac:dyDescent="0.45">
      <c r="A35" s="1" t="s">
        <v>124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K35" s="5">
        <v>0</v>
      </c>
      <c r="M35" s="4">
        <v>0</v>
      </c>
      <c r="N35" s="4"/>
      <c r="O35" s="4">
        <v>0</v>
      </c>
      <c r="P35" s="4"/>
      <c r="Q35" s="4">
        <v>1499788871</v>
      </c>
      <c r="R35" s="4"/>
      <c r="S35" s="4">
        <v>1499788871</v>
      </c>
      <c r="U35" s="5">
        <v>3.0000000000000001E-3</v>
      </c>
    </row>
    <row r="36" spans="1:21" x14ac:dyDescent="0.45">
      <c r="A36" s="1" t="s">
        <v>52</v>
      </c>
      <c r="C36" s="4">
        <v>0</v>
      </c>
      <c r="D36" s="4"/>
      <c r="E36" s="4">
        <v>3472205974</v>
      </c>
      <c r="F36" s="4"/>
      <c r="G36" s="4">
        <v>0</v>
      </c>
      <c r="H36" s="4"/>
      <c r="I36" s="4">
        <v>3472205974</v>
      </c>
      <c r="K36" s="5">
        <v>7.4000000000000003E-3</v>
      </c>
      <c r="M36" s="4">
        <v>0</v>
      </c>
      <c r="N36" s="4"/>
      <c r="O36" s="4">
        <v>4660635901</v>
      </c>
      <c r="P36" s="4"/>
      <c r="Q36" s="4">
        <v>1470962679</v>
      </c>
      <c r="R36" s="4"/>
      <c r="S36" s="4">
        <v>6131598580</v>
      </c>
      <c r="U36" s="5">
        <v>1.2200000000000001E-2</v>
      </c>
    </row>
    <row r="37" spans="1:21" x14ac:dyDescent="0.45">
      <c r="A37" s="1" t="s">
        <v>53</v>
      </c>
      <c r="C37" s="4">
        <v>1638470557</v>
      </c>
      <c r="D37" s="4"/>
      <c r="E37" s="4">
        <v>-27715536</v>
      </c>
      <c r="F37" s="4"/>
      <c r="G37" s="4">
        <v>0</v>
      </c>
      <c r="H37" s="4"/>
      <c r="I37" s="4">
        <v>1610755021</v>
      </c>
      <c r="K37" s="5">
        <v>3.3999999999999998E-3</v>
      </c>
      <c r="M37" s="4">
        <v>1638470557</v>
      </c>
      <c r="N37" s="4"/>
      <c r="O37" s="4">
        <v>2797939625</v>
      </c>
      <c r="P37" s="4"/>
      <c r="Q37" s="4">
        <v>815017081</v>
      </c>
      <c r="R37" s="4"/>
      <c r="S37" s="4">
        <v>5251427263</v>
      </c>
      <c r="U37" s="5">
        <v>1.04E-2</v>
      </c>
    </row>
    <row r="38" spans="1:21" x14ac:dyDescent="0.45">
      <c r="A38" s="1" t="s">
        <v>125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K38" s="5">
        <v>0</v>
      </c>
      <c r="M38" s="4">
        <v>0</v>
      </c>
      <c r="N38" s="4"/>
      <c r="O38" s="4">
        <v>0</v>
      </c>
      <c r="P38" s="4"/>
      <c r="Q38" s="4">
        <v>-655857943</v>
      </c>
      <c r="R38" s="4"/>
      <c r="S38" s="4">
        <v>-655857943</v>
      </c>
      <c r="U38" s="5">
        <v>-1.2999999999999999E-3</v>
      </c>
    </row>
    <row r="39" spans="1:21" x14ac:dyDescent="0.45">
      <c r="A39" s="1" t="s">
        <v>126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K39" s="5">
        <v>0</v>
      </c>
      <c r="M39" s="4">
        <v>0</v>
      </c>
      <c r="N39" s="4"/>
      <c r="O39" s="4">
        <v>0</v>
      </c>
      <c r="P39" s="4"/>
      <c r="Q39" s="4">
        <v>358433911</v>
      </c>
      <c r="R39" s="4"/>
      <c r="S39" s="4">
        <v>358433911</v>
      </c>
      <c r="U39" s="5">
        <v>6.9999999999999999E-4</v>
      </c>
    </row>
    <row r="40" spans="1:21" x14ac:dyDescent="0.45">
      <c r="A40" s="1" t="s">
        <v>127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K40" s="5">
        <v>0</v>
      </c>
      <c r="M40" s="4">
        <v>0</v>
      </c>
      <c r="N40" s="4"/>
      <c r="O40" s="4">
        <v>0</v>
      </c>
      <c r="P40" s="4"/>
      <c r="Q40" s="4">
        <v>673372332</v>
      </c>
      <c r="R40" s="4"/>
      <c r="S40" s="4">
        <v>673372332</v>
      </c>
      <c r="U40" s="5">
        <v>1.2999999999999999E-3</v>
      </c>
    </row>
    <row r="41" spans="1:21" x14ac:dyDescent="0.45">
      <c r="A41" s="1" t="s">
        <v>128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K41" s="5">
        <v>0</v>
      </c>
      <c r="M41" s="4">
        <v>0</v>
      </c>
      <c r="N41" s="4"/>
      <c r="O41" s="4">
        <v>0</v>
      </c>
      <c r="P41" s="4"/>
      <c r="Q41" s="4">
        <v>-5623236467</v>
      </c>
      <c r="R41" s="4"/>
      <c r="S41" s="4">
        <v>-5623236467</v>
      </c>
      <c r="U41" s="5">
        <v>-1.11E-2</v>
      </c>
    </row>
    <row r="42" spans="1:21" x14ac:dyDescent="0.45">
      <c r="A42" s="1" t="s">
        <v>38</v>
      </c>
      <c r="C42" s="4">
        <v>8509652728</v>
      </c>
      <c r="D42" s="4"/>
      <c r="E42" s="4">
        <v>21700006529</v>
      </c>
      <c r="F42" s="4"/>
      <c r="G42" s="4">
        <v>0</v>
      </c>
      <c r="H42" s="4"/>
      <c r="I42" s="4">
        <v>30209659257</v>
      </c>
      <c r="K42" s="5">
        <v>6.4500000000000002E-2</v>
      </c>
      <c r="M42" s="4">
        <v>8509652728</v>
      </c>
      <c r="N42" s="4"/>
      <c r="O42" s="4">
        <v>18684532989</v>
      </c>
      <c r="P42" s="4"/>
      <c r="Q42" s="4">
        <v>0</v>
      </c>
      <c r="R42" s="4"/>
      <c r="S42" s="4">
        <v>27194185717</v>
      </c>
      <c r="U42" s="5">
        <v>5.3900000000000003E-2</v>
      </c>
    </row>
    <row r="43" spans="1:21" x14ac:dyDescent="0.45">
      <c r="A43" s="1" t="s">
        <v>22</v>
      </c>
      <c r="C43" s="4">
        <v>0</v>
      </c>
      <c r="D43" s="4"/>
      <c r="E43" s="4">
        <v>13296590984</v>
      </c>
      <c r="F43" s="4"/>
      <c r="G43" s="4">
        <v>0</v>
      </c>
      <c r="H43" s="4"/>
      <c r="I43" s="4">
        <v>13296590984</v>
      </c>
      <c r="K43" s="5">
        <v>2.8400000000000002E-2</v>
      </c>
      <c r="M43" s="4">
        <v>0</v>
      </c>
      <c r="N43" s="4"/>
      <c r="O43" s="4">
        <v>1356794999</v>
      </c>
      <c r="P43" s="4"/>
      <c r="Q43" s="4">
        <v>0</v>
      </c>
      <c r="R43" s="4"/>
      <c r="S43" s="4">
        <v>1356794999</v>
      </c>
      <c r="U43" s="5">
        <v>2.7000000000000001E-3</v>
      </c>
    </row>
    <row r="44" spans="1:21" x14ac:dyDescent="0.45">
      <c r="A44" s="1" t="s">
        <v>16</v>
      </c>
      <c r="C44" s="4">
        <v>0</v>
      </c>
      <c r="D44" s="4"/>
      <c r="E44" s="4">
        <v>12405744000</v>
      </c>
      <c r="F44" s="4"/>
      <c r="G44" s="4">
        <v>0</v>
      </c>
      <c r="H44" s="4"/>
      <c r="I44" s="4">
        <v>12405744000</v>
      </c>
      <c r="K44" s="5">
        <v>2.6499999999999999E-2</v>
      </c>
      <c r="M44" s="4">
        <v>0</v>
      </c>
      <c r="N44" s="4"/>
      <c r="O44" s="4">
        <v>9113450400</v>
      </c>
      <c r="P44" s="4"/>
      <c r="Q44" s="4">
        <v>0</v>
      </c>
      <c r="R44" s="4"/>
      <c r="S44" s="4">
        <v>9113450400</v>
      </c>
      <c r="U44" s="5">
        <v>1.8100000000000002E-2</v>
      </c>
    </row>
    <row r="45" spans="1:21" x14ac:dyDescent="0.45">
      <c r="A45" s="1" t="s">
        <v>56</v>
      </c>
      <c r="C45" s="4">
        <v>0</v>
      </c>
      <c r="D45" s="4"/>
      <c r="E45" s="4">
        <v>5291399382</v>
      </c>
      <c r="F45" s="4"/>
      <c r="G45" s="4">
        <v>0</v>
      </c>
      <c r="H45" s="4"/>
      <c r="I45" s="4">
        <v>5291399382</v>
      </c>
      <c r="K45" s="5">
        <v>1.1299999999999999E-2</v>
      </c>
      <c r="M45" s="4">
        <v>0</v>
      </c>
      <c r="N45" s="4"/>
      <c r="O45" s="4">
        <v>5291399382</v>
      </c>
      <c r="P45" s="4"/>
      <c r="Q45" s="4">
        <v>0</v>
      </c>
      <c r="R45" s="4"/>
      <c r="S45" s="4">
        <v>5291399382</v>
      </c>
      <c r="U45" s="5">
        <v>1.0500000000000001E-2</v>
      </c>
    </row>
    <row r="46" spans="1:21" x14ac:dyDescent="0.45">
      <c r="A46" s="1" t="s">
        <v>41</v>
      </c>
      <c r="C46" s="4">
        <v>0</v>
      </c>
      <c r="D46" s="4"/>
      <c r="E46" s="4">
        <v>2078061221</v>
      </c>
      <c r="F46" s="4"/>
      <c r="G46" s="4">
        <v>0</v>
      </c>
      <c r="H46" s="4"/>
      <c r="I46" s="4">
        <v>2078061221</v>
      </c>
      <c r="K46" s="5">
        <v>4.4000000000000003E-3</v>
      </c>
      <c r="M46" s="4">
        <v>0</v>
      </c>
      <c r="N46" s="4"/>
      <c r="O46" s="4">
        <v>2698021770</v>
      </c>
      <c r="P46" s="4"/>
      <c r="Q46" s="4">
        <v>0</v>
      </c>
      <c r="R46" s="4"/>
      <c r="S46" s="4">
        <v>2698021770</v>
      </c>
      <c r="U46" s="5">
        <v>5.3E-3</v>
      </c>
    </row>
    <row r="47" spans="1:21" x14ac:dyDescent="0.45">
      <c r="A47" s="1" t="s">
        <v>57</v>
      </c>
      <c r="C47" s="4">
        <v>0</v>
      </c>
      <c r="D47" s="4"/>
      <c r="E47" s="4">
        <v>75549154</v>
      </c>
      <c r="F47" s="4"/>
      <c r="G47" s="4">
        <v>0</v>
      </c>
      <c r="H47" s="4"/>
      <c r="I47" s="4">
        <v>75549154</v>
      </c>
      <c r="K47" s="5">
        <v>2.0000000000000001E-4</v>
      </c>
      <c r="M47" s="4">
        <v>0</v>
      </c>
      <c r="N47" s="4"/>
      <c r="O47" s="4">
        <v>75549154</v>
      </c>
      <c r="P47" s="4"/>
      <c r="Q47" s="4">
        <v>0</v>
      </c>
      <c r="R47" s="4"/>
      <c r="S47" s="4">
        <v>75549154</v>
      </c>
      <c r="U47" s="5">
        <v>1E-4</v>
      </c>
    </row>
    <row r="48" spans="1:21" x14ac:dyDescent="0.45">
      <c r="A48" s="1" t="s">
        <v>54</v>
      </c>
      <c r="C48" s="4">
        <v>0</v>
      </c>
      <c r="D48" s="4"/>
      <c r="E48" s="4">
        <v>3549177450</v>
      </c>
      <c r="F48" s="4"/>
      <c r="G48" s="4">
        <v>0</v>
      </c>
      <c r="H48" s="4"/>
      <c r="I48" s="4">
        <v>3549177450</v>
      </c>
      <c r="K48" s="5">
        <v>7.6E-3</v>
      </c>
      <c r="M48" s="4">
        <v>0</v>
      </c>
      <c r="N48" s="4"/>
      <c r="O48" s="4">
        <v>3549177450</v>
      </c>
      <c r="P48" s="4"/>
      <c r="Q48" s="4">
        <v>0</v>
      </c>
      <c r="R48" s="4"/>
      <c r="S48" s="4">
        <v>3549177450</v>
      </c>
      <c r="U48" s="5">
        <v>7.0000000000000001E-3</v>
      </c>
    </row>
    <row r="49" spans="1:21" x14ac:dyDescent="0.45">
      <c r="A49" s="1" t="s">
        <v>34</v>
      </c>
      <c r="C49" s="4">
        <v>0</v>
      </c>
      <c r="D49" s="4"/>
      <c r="E49" s="4">
        <v>3757509000</v>
      </c>
      <c r="F49" s="4"/>
      <c r="G49" s="4">
        <v>0</v>
      </c>
      <c r="H49" s="4"/>
      <c r="I49" s="4">
        <v>3757509000</v>
      </c>
      <c r="K49" s="5">
        <v>8.0000000000000002E-3</v>
      </c>
      <c r="M49" s="4">
        <v>0</v>
      </c>
      <c r="N49" s="4"/>
      <c r="O49" s="4">
        <v>5288346000</v>
      </c>
      <c r="P49" s="4"/>
      <c r="Q49" s="4">
        <v>0</v>
      </c>
      <c r="R49" s="4"/>
      <c r="S49" s="4">
        <v>5288346000</v>
      </c>
      <c r="U49" s="5">
        <v>1.0500000000000001E-2</v>
      </c>
    </row>
    <row r="50" spans="1:21" x14ac:dyDescent="0.45">
      <c r="A50" s="1" t="s">
        <v>29</v>
      </c>
      <c r="C50" s="4">
        <v>0</v>
      </c>
      <c r="D50" s="4"/>
      <c r="E50" s="4">
        <v>815875901</v>
      </c>
      <c r="F50" s="4"/>
      <c r="G50" s="4">
        <v>0</v>
      </c>
      <c r="H50" s="4"/>
      <c r="I50" s="4">
        <v>815875901</v>
      </c>
      <c r="K50" s="5">
        <v>1.6999999999999999E-3</v>
      </c>
      <c r="M50" s="4">
        <v>0</v>
      </c>
      <c r="N50" s="4"/>
      <c r="O50" s="4">
        <v>-4126554348</v>
      </c>
      <c r="P50" s="4"/>
      <c r="Q50" s="4">
        <v>0</v>
      </c>
      <c r="R50" s="4"/>
      <c r="S50" s="4">
        <v>-4126554348</v>
      </c>
      <c r="U50" s="5">
        <v>-8.2000000000000007E-3</v>
      </c>
    </row>
    <row r="51" spans="1:21" x14ac:dyDescent="0.45">
      <c r="A51" s="1" t="s">
        <v>27</v>
      </c>
      <c r="C51" s="4">
        <v>0</v>
      </c>
      <c r="D51" s="4"/>
      <c r="E51" s="4">
        <v>994353185</v>
      </c>
      <c r="F51" s="4"/>
      <c r="G51" s="4">
        <v>0</v>
      </c>
      <c r="H51" s="4"/>
      <c r="I51" s="4">
        <v>994353185</v>
      </c>
      <c r="K51" s="5">
        <v>2.0999999999999999E-3</v>
      </c>
      <c r="M51" s="4">
        <v>0</v>
      </c>
      <c r="N51" s="4"/>
      <c r="O51" s="4">
        <v>2885644350</v>
      </c>
      <c r="P51" s="4"/>
      <c r="Q51" s="4">
        <v>0</v>
      </c>
      <c r="R51" s="4"/>
      <c r="S51" s="4">
        <v>2885644350</v>
      </c>
      <c r="U51" s="5">
        <v>5.7000000000000002E-3</v>
      </c>
    </row>
    <row r="52" spans="1:21" x14ac:dyDescent="0.45">
      <c r="A52" s="1" t="s">
        <v>50</v>
      </c>
      <c r="C52" s="4">
        <v>0</v>
      </c>
      <c r="D52" s="4"/>
      <c r="E52" s="4">
        <v>9115997116</v>
      </c>
      <c r="F52" s="4"/>
      <c r="G52" s="4">
        <v>0</v>
      </c>
      <c r="H52" s="4"/>
      <c r="I52" s="4">
        <v>9115997116</v>
      </c>
      <c r="K52" s="5">
        <v>1.95E-2</v>
      </c>
      <c r="M52" s="4">
        <v>0</v>
      </c>
      <c r="N52" s="4"/>
      <c r="O52" s="4">
        <v>10397479139</v>
      </c>
      <c r="P52" s="4"/>
      <c r="Q52" s="4">
        <v>0</v>
      </c>
      <c r="R52" s="4"/>
      <c r="S52" s="4">
        <v>10397479139</v>
      </c>
      <c r="U52" s="5">
        <v>2.06E-2</v>
      </c>
    </row>
    <row r="53" spans="1:21" x14ac:dyDescent="0.45">
      <c r="A53" s="1" t="s">
        <v>28</v>
      </c>
      <c r="C53" s="4">
        <v>0</v>
      </c>
      <c r="D53" s="4"/>
      <c r="E53" s="4">
        <v>9081550540</v>
      </c>
      <c r="F53" s="4"/>
      <c r="G53" s="4">
        <v>0</v>
      </c>
      <c r="H53" s="4"/>
      <c r="I53" s="4">
        <v>9081550540</v>
      </c>
      <c r="K53" s="5">
        <v>1.9400000000000001E-2</v>
      </c>
      <c r="M53" s="4">
        <v>0</v>
      </c>
      <c r="N53" s="4"/>
      <c r="O53" s="4">
        <v>13166265412</v>
      </c>
      <c r="P53" s="4"/>
      <c r="Q53" s="4">
        <v>0</v>
      </c>
      <c r="R53" s="4"/>
      <c r="S53" s="4">
        <v>13166265412</v>
      </c>
      <c r="U53" s="5">
        <v>2.6100000000000002E-2</v>
      </c>
    </row>
    <row r="54" spans="1:21" x14ac:dyDescent="0.45">
      <c r="A54" s="1" t="s">
        <v>24</v>
      </c>
      <c r="C54" s="4">
        <v>0</v>
      </c>
      <c r="D54" s="4"/>
      <c r="E54" s="4">
        <v>13923104814</v>
      </c>
      <c r="F54" s="4"/>
      <c r="G54" s="4">
        <v>0</v>
      </c>
      <c r="H54" s="4"/>
      <c r="I54" s="4">
        <v>13923104814</v>
      </c>
      <c r="K54" s="5">
        <v>2.9700000000000001E-2</v>
      </c>
      <c r="M54" s="4">
        <v>0</v>
      </c>
      <c r="N54" s="4"/>
      <c r="O54" s="4">
        <v>10986965409</v>
      </c>
      <c r="P54" s="4"/>
      <c r="Q54" s="4">
        <v>0</v>
      </c>
      <c r="R54" s="4"/>
      <c r="S54" s="4">
        <v>10986965409</v>
      </c>
      <c r="U54" s="5">
        <v>2.18E-2</v>
      </c>
    </row>
    <row r="55" spans="1:21" x14ac:dyDescent="0.45">
      <c r="A55" s="1" t="s">
        <v>31</v>
      </c>
      <c r="C55" s="4">
        <v>0</v>
      </c>
      <c r="D55" s="4"/>
      <c r="E55" s="4">
        <v>5055551966</v>
      </c>
      <c r="F55" s="4"/>
      <c r="G55" s="4">
        <v>0</v>
      </c>
      <c r="H55" s="4"/>
      <c r="I55" s="4">
        <v>5055551966</v>
      </c>
      <c r="K55" s="5">
        <v>1.0800000000000001E-2</v>
      </c>
      <c r="M55" s="4">
        <v>0</v>
      </c>
      <c r="N55" s="4"/>
      <c r="O55" s="4">
        <v>2895584686</v>
      </c>
      <c r="P55" s="4"/>
      <c r="Q55" s="4">
        <v>0</v>
      </c>
      <c r="R55" s="4"/>
      <c r="S55" s="4">
        <v>2895584686</v>
      </c>
      <c r="U55" s="5">
        <v>5.7000000000000002E-3</v>
      </c>
    </row>
    <row r="56" spans="1:21" x14ac:dyDescent="0.45">
      <c r="A56" s="1" t="s">
        <v>37</v>
      </c>
      <c r="C56" s="4">
        <v>0</v>
      </c>
      <c r="D56" s="4"/>
      <c r="E56" s="4">
        <v>20272756099</v>
      </c>
      <c r="F56" s="4"/>
      <c r="G56" s="4">
        <v>0</v>
      </c>
      <c r="H56" s="4"/>
      <c r="I56" s="4">
        <v>20272756099</v>
      </c>
      <c r="K56" s="5">
        <v>4.3299999999999998E-2</v>
      </c>
      <c r="M56" s="4">
        <v>0</v>
      </c>
      <c r="N56" s="4"/>
      <c r="O56" s="4">
        <v>23976701482</v>
      </c>
      <c r="P56" s="4"/>
      <c r="Q56" s="4">
        <v>0</v>
      </c>
      <c r="R56" s="4"/>
      <c r="S56" s="4">
        <v>23976701482</v>
      </c>
      <c r="U56" s="5">
        <v>4.7500000000000001E-2</v>
      </c>
    </row>
    <row r="57" spans="1:21" x14ac:dyDescent="0.45">
      <c r="A57" s="1" t="s">
        <v>49</v>
      </c>
      <c r="C57" s="4">
        <v>0</v>
      </c>
      <c r="D57" s="4"/>
      <c r="E57" s="4">
        <v>5596292749</v>
      </c>
      <c r="F57" s="4"/>
      <c r="G57" s="4">
        <v>0</v>
      </c>
      <c r="H57" s="4"/>
      <c r="I57" s="4">
        <v>5596292749</v>
      </c>
      <c r="K57" s="5">
        <v>1.2E-2</v>
      </c>
      <c r="M57" s="4">
        <v>0</v>
      </c>
      <c r="N57" s="4"/>
      <c r="O57" s="4">
        <v>5844434699</v>
      </c>
      <c r="P57" s="4"/>
      <c r="Q57" s="4">
        <v>0</v>
      </c>
      <c r="R57" s="4"/>
      <c r="S57" s="4">
        <v>5844434699</v>
      </c>
      <c r="U57" s="5">
        <v>1.1599999999999999E-2</v>
      </c>
    </row>
    <row r="58" spans="1:21" x14ac:dyDescent="0.45">
      <c r="A58" s="1" t="s">
        <v>33</v>
      </c>
      <c r="C58" s="4">
        <v>0</v>
      </c>
      <c r="D58" s="4"/>
      <c r="E58" s="4">
        <v>31681779335</v>
      </c>
      <c r="F58" s="4"/>
      <c r="G58" s="4">
        <v>0</v>
      </c>
      <c r="H58" s="4"/>
      <c r="I58" s="4">
        <v>31681779335</v>
      </c>
      <c r="K58" s="5">
        <v>6.7699999999999996E-2</v>
      </c>
      <c r="M58" s="4">
        <v>0</v>
      </c>
      <c r="N58" s="4"/>
      <c r="O58" s="4">
        <v>38563201958</v>
      </c>
      <c r="P58" s="4"/>
      <c r="Q58" s="4">
        <v>0</v>
      </c>
      <c r="R58" s="4"/>
      <c r="S58" s="4">
        <v>38563201958</v>
      </c>
      <c r="U58" s="5">
        <v>7.6399999999999996E-2</v>
      </c>
    </row>
    <row r="59" spans="1:21" x14ac:dyDescent="0.45">
      <c r="A59" s="1" t="s">
        <v>42</v>
      </c>
      <c r="C59" s="4">
        <v>0</v>
      </c>
      <c r="D59" s="4"/>
      <c r="E59" s="4">
        <v>71421280495</v>
      </c>
      <c r="F59" s="4"/>
      <c r="G59" s="4">
        <v>0</v>
      </c>
      <c r="H59" s="4"/>
      <c r="I59" s="4">
        <v>71421280495</v>
      </c>
      <c r="K59" s="5">
        <v>0.15260000000000001</v>
      </c>
      <c r="M59" s="4">
        <v>0</v>
      </c>
      <c r="N59" s="4"/>
      <c r="O59" s="4">
        <v>97150178025</v>
      </c>
      <c r="P59" s="4"/>
      <c r="Q59" s="4">
        <v>0</v>
      </c>
      <c r="R59" s="4"/>
      <c r="S59" s="4">
        <v>97150178025</v>
      </c>
      <c r="U59" s="5">
        <v>0.19259999999999999</v>
      </c>
    </row>
    <row r="60" spans="1:21" x14ac:dyDescent="0.45">
      <c r="A60" s="1" t="s">
        <v>32</v>
      </c>
      <c r="C60" s="4">
        <v>0</v>
      </c>
      <c r="D60" s="4"/>
      <c r="E60" s="4">
        <v>20875050000</v>
      </c>
      <c r="F60" s="4"/>
      <c r="G60" s="4">
        <v>0</v>
      </c>
      <c r="H60" s="4"/>
      <c r="I60" s="4">
        <v>20875050000</v>
      </c>
      <c r="K60" s="5">
        <v>4.4600000000000001E-2</v>
      </c>
      <c r="M60" s="4">
        <v>0</v>
      </c>
      <c r="N60" s="4"/>
      <c r="O60" s="4">
        <v>20358144000</v>
      </c>
      <c r="P60" s="4"/>
      <c r="Q60" s="4">
        <v>0</v>
      </c>
      <c r="R60" s="4"/>
      <c r="S60" s="4">
        <v>20358144000</v>
      </c>
      <c r="U60" s="5">
        <v>4.0399999999999998E-2</v>
      </c>
    </row>
    <row r="61" spans="1:21" x14ac:dyDescent="0.45">
      <c r="A61" s="1" t="s">
        <v>25</v>
      </c>
      <c r="C61" s="4">
        <v>0</v>
      </c>
      <c r="D61" s="4"/>
      <c r="E61" s="4">
        <v>10895125562</v>
      </c>
      <c r="F61" s="4"/>
      <c r="G61" s="4">
        <v>0</v>
      </c>
      <c r="H61" s="4"/>
      <c r="I61" s="4">
        <v>10895125562</v>
      </c>
      <c r="K61" s="5">
        <v>2.3300000000000001E-2</v>
      </c>
      <c r="M61" s="4">
        <v>0</v>
      </c>
      <c r="N61" s="4"/>
      <c r="O61" s="4">
        <v>8980892995</v>
      </c>
      <c r="P61" s="4"/>
      <c r="Q61" s="4">
        <v>0</v>
      </c>
      <c r="R61" s="4"/>
      <c r="S61" s="4">
        <v>8980892995</v>
      </c>
      <c r="U61" s="5">
        <v>1.78E-2</v>
      </c>
    </row>
    <row r="62" spans="1:21" x14ac:dyDescent="0.45">
      <c r="A62" s="1" t="s">
        <v>48</v>
      </c>
      <c r="C62" s="4">
        <v>0</v>
      </c>
      <c r="D62" s="4"/>
      <c r="E62" s="4">
        <v>5401588510</v>
      </c>
      <c r="F62" s="4"/>
      <c r="G62" s="4">
        <v>0</v>
      </c>
      <c r="H62" s="4"/>
      <c r="I62" s="4">
        <v>5401588510</v>
      </c>
      <c r="K62" s="5">
        <v>1.15E-2</v>
      </c>
      <c r="M62" s="4">
        <v>0</v>
      </c>
      <c r="N62" s="4"/>
      <c r="O62" s="4">
        <v>5565736995</v>
      </c>
      <c r="P62" s="4"/>
      <c r="Q62" s="4">
        <v>0</v>
      </c>
      <c r="R62" s="4"/>
      <c r="S62" s="4">
        <v>5565736995</v>
      </c>
      <c r="U62" s="5">
        <v>1.0999999999999999E-2</v>
      </c>
    </row>
    <row r="63" spans="1:21" x14ac:dyDescent="0.45">
      <c r="A63" s="1" t="s">
        <v>20</v>
      </c>
      <c r="C63" s="4">
        <v>0</v>
      </c>
      <c r="D63" s="4"/>
      <c r="E63" s="4">
        <v>5449333356</v>
      </c>
      <c r="F63" s="4"/>
      <c r="G63" s="4">
        <v>0</v>
      </c>
      <c r="H63" s="4"/>
      <c r="I63" s="4">
        <v>5449333356</v>
      </c>
      <c r="K63" s="5">
        <v>1.1599999999999999E-2</v>
      </c>
      <c r="M63" s="4">
        <v>0</v>
      </c>
      <c r="N63" s="4"/>
      <c r="O63" s="4">
        <v>9806385710</v>
      </c>
      <c r="P63" s="4"/>
      <c r="Q63" s="4">
        <v>0</v>
      </c>
      <c r="R63" s="4"/>
      <c r="S63" s="4">
        <v>9806385710</v>
      </c>
      <c r="U63" s="5">
        <v>1.9400000000000001E-2</v>
      </c>
    </row>
    <row r="64" spans="1:21" x14ac:dyDescent="0.45">
      <c r="A64" s="1" t="s">
        <v>26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K64" s="5">
        <v>0</v>
      </c>
      <c r="M64" s="4">
        <v>0</v>
      </c>
      <c r="N64" s="4"/>
      <c r="O64" s="4">
        <v>0</v>
      </c>
      <c r="P64" s="4"/>
      <c r="Q64" s="4">
        <v>0</v>
      </c>
      <c r="R64" s="4"/>
      <c r="S64" s="4">
        <v>0</v>
      </c>
      <c r="U64" s="5">
        <v>0</v>
      </c>
    </row>
    <row r="65" spans="1:21" x14ac:dyDescent="0.45">
      <c r="A65" s="1" t="s">
        <v>51</v>
      </c>
      <c r="C65" s="4">
        <v>0</v>
      </c>
      <c r="D65" s="4"/>
      <c r="E65" s="4">
        <f>5765041235+8</f>
        <v>5765041243</v>
      </c>
      <c r="F65" s="4"/>
      <c r="G65" s="4">
        <v>0</v>
      </c>
      <c r="H65" s="4"/>
      <c r="I65" s="4">
        <f>5765041235+8</f>
        <v>5765041243</v>
      </c>
      <c r="K65" s="5">
        <v>1.23E-2</v>
      </c>
      <c r="M65" s="4">
        <v>0</v>
      </c>
      <c r="N65" s="4"/>
      <c r="O65" s="4">
        <f>5787547284-1</f>
        <v>5787547283</v>
      </c>
      <c r="P65" s="4"/>
      <c r="Q65" s="4">
        <v>0</v>
      </c>
      <c r="R65" s="4"/>
      <c r="S65" s="4">
        <v>5787547284</v>
      </c>
      <c r="U65" s="5">
        <v>1.15E-2</v>
      </c>
    </row>
    <row r="66" spans="1:21" ht="19.5" thickBot="1" x14ac:dyDescent="0.5">
      <c r="C66" s="6">
        <f>SUM(C8:C65)</f>
        <v>13053702885</v>
      </c>
      <c r="D66" s="4"/>
      <c r="E66" s="6">
        <f>SUM(E8:E65)</f>
        <v>414671762405</v>
      </c>
      <c r="F66" s="4"/>
      <c r="G66" s="6">
        <f>SUM(G8:G65)</f>
        <v>38237281511</v>
      </c>
      <c r="H66" s="4"/>
      <c r="I66" s="6">
        <f>SUM(I8:I65)</f>
        <v>465962746801</v>
      </c>
      <c r="K66" s="7">
        <f>SUM(K8:K65)</f>
        <v>0.99539999999999984</v>
      </c>
      <c r="M66" s="6">
        <f>SUM(M8:M65)</f>
        <v>29068391385</v>
      </c>
      <c r="N66" s="4"/>
      <c r="O66" s="6">
        <f>SUM(O8:O65)</f>
        <v>416928613406</v>
      </c>
      <c r="P66" s="4"/>
      <c r="Q66" s="6">
        <f>SUM(Q8:Q65)</f>
        <v>52883172190</v>
      </c>
      <c r="R66" s="4"/>
      <c r="S66" s="6">
        <f>SUM(S8:S65)</f>
        <v>498880176982</v>
      </c>
      <c r="U66" s="7">
        <f>SUM(U8:U65)</f>
        <v>0.9887999999999999</v>
      </c>
    </row>
    <row r="67" spans="1:21" ht="19.5" thickTop="1" x14ac:dyDescent="0.45">
      <c r="C67" s="4"/>
      <c r="D67" s="4"/>
      <c r="E67" s="4"/>
      <c r="F67" s="4"/>
      <c r="G67" s="4"/>
      <c r="H67" s="4"/>
      <c r="I67" s="4"/>
      <c r="M67" s="4"/>
      <c r="N67" s="4"/>
      <c r="O67" s="4"/>
      <c r="P67" s="4"/>
      <c r="Q67" s="4"/>
      <c r="R67" s="4"/>
      <c r="S67" s="4"/>
    </row>
    <row r="68" spans="1:21" x14ac:dyDescent="0.45">
      <c r="C68" s="4"/>
      <c r="D68" s="4"/>
      <c r="E68" s="4"/>
      <c r="F68" s="4"/>
      <c r="G68" s="4"/>
      <c r="H68" s="4"/>
      <c r="I68" s="4"/>
      <c r="J68" s="4">
        <f t="shared" ref="D68:R68" si="0">J66-J67</f>
        <v>0</v>
      </c>
      <c r="K68" s="4"/>
      <c r="L68" s="4">
        <f t="shared" si="0"/>
        <v>0</v>
      </c>
      <c r="M68" s="4"/>
      <c r="N68" s="4"/>
      <c r="O68" s="4"/>
      <c r="P68" s="4"/>
      <c r="Q68" s="4"/>
      <c r="R68" s="4">
        <f t="shared" si="0"/>
        <v>0</v>
      </c>
      <c r="S68" s="4"/>
    </row>
    <row r="69" spans="1:21" x14ac:dyDescent="0.45">
      <c r="C69" s="4"/>
      <c r="D69" s="4"/>
      <c r="E69" s="4"/>
      <c r="F69" s="4"/>
      <c r="G69" s="4"/>
      <c r="H69" s="4"/>
      <c r="I69" s="4"/>
      <c r="M69" s="4"/>
      <c r="N69" s="4"/>
      <c r="O69" s="4"/>
      <c r="P69" s="4"/>
      <c r="Q69" s="4"/>
      <c r="R69" s="4"/>
      <c r="S69" s="4"/>
    </row>
    <row r="70" spans="1:21" x14ac:dyDescent="0.45">
      <c r="C70" s="4"/>
      <c r="D70" s="4"/>
      <c r="E70" s="4"/>
      <c r="F70" s="4"/>
      <c r="G70" s="4"/>
      <c r="H70" s="4"/>
      <c r="I70" s="4"/>
      <c r="M70" s="4"/>
      <c r="N70" s="4"/>
      <c r="O70" s="4"/>
      <c r="P70" s="4"/>
      <c r="Q70" s="4"/>
      <c r="R70" s="4"/>
      <c r="S70" s="4"/>
    </row>
    <row r="71" spans="1:21" x14ac:dyDescent="0.45">
      <c r="C71" s="4"/>
      <c r="D71" s="4"/>
      <c r="E71" s="4"/>
      <c r="F71" s="4"/>
      <c r="G71" s="4"/>
      <c r="H71" s="4"/>
      <c r="I71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"/>
  <sheetViews>
    <sheetView rightToLeft="1" view="pageBreakPreview" zoomScale="115" zoomScaleNormal="100" zoomScaleSheetLayoutView="115" workbookViewId="0">
      <selection activeCell="C62" sqref="C62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92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3" t="s">
        <v>96</v>
      </c>
      <c r="C6" s="14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4" t="s">
        <v>94</v>
      </c>
      <c r="K6" s="14" t="s">
        <v>95</v>
      </c>
      <c r="L6" s="14" t="s">
        <v>95</v>
      </c>
      <c r="M6" s="14" t="s">
        <v>95</v>
      </c>
      <c r="N6" s="14" t="s">
        <v>95</v>
      </c>
      <c r="O6" s="14" t="s">
        <v>95</v>
      </c>
      <c r="P6" s="14" t="s">
        <v>95</v>
      </c>
      <c r="Q6" s="14" t="s">
        <v>95</v>
      </c>
    </row>
    <row r="7" spans="1:17" ht="30" x14ac:dyDescent="0.45">
      <c r="A7" s="14" t="s">
        <v>96</v>
      </c>
      <c r="C7" s="14" t="s">
        <v>133</v>
      </c>
      <c r="E7" s="14" t="s">
        <v>130</v>
      </c>
      <c r="G7" s="14" t="s">
        <v>131</v>
      </c>
      <c r="I7" s="14" t="s">
        <v>134</v>
      </c>
      <c r="K7" s="14" t="s">
        <v>133</v>
      </c>
      <c r="M7" s="14" t="s">
        <v>130</v>
      </c>
      <c r="O7" s="14" t="s">
        <v>131</v>
      </c>
      <c r="Q7" s="14" t="s">
        <v>134</v>
      </c>
    </row>
    <row r="8" spans="1:17" x14ac:dyDescent="0.45">
      <c r="A8" s="1" t="s">
        <v>100</v>
      </c>
      <c r="C8" s="4">
        <v>0</v>
      </c>
      <c r="D8" s="4"/>
      <c r="E8" s="4">
        <v>0</v>
      </c>
      <c r="F8" s="4"/>
      <c r="G8" s="4">
        <v>0</v>
      </c>
      <c r="H8" s="4"/>
      <c r="I8" s="4">
        <v>0</v>
      </c>
      <c r="J8" s="4"/>
      <c r="K8" s="4">
        <v>136117346</v>
      </c>
      <c r="L8" s="4"/>
      <c r="M8" s="4">
        <v>0</v>
      </c>
      <c r="N8" s="4"/>
      <c r="O8" s="4">
        <v>-3439375</v>
      </c>
      <c r="P8" s="4"/>
      <c r="Q8" s="4">
        <v>132677971</v>
      </c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4"/>
  <sheetViews>
    <sheetView rightToLeft="1" view="pageBreakPreview" zoomScaleNormal="100" zoomScaleSheetLayoutView="100" workbookViewId="0">
      <selection activeCell="C62" sqref="C62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12" t="s">
        <v>0</v>
      </c>
      <c r="B2" s="12"/>
      <c r="C2" s="12"/>
      <c r="D2" s="12"/>
      <c r="E2" s="12"/>
      <c r="F2" s="12"/>
      <c r="G2" s="12"/>
    </row>
    <row r="3" spans="1:7" ht="30" x14ac:dyDescent="0.45">
      <c r="A3" s="12" t="s">
        <v>92</v>
      </c>
      <c r="B3" s="12"/>
      <c r="C3" s="12"/>
      <c r="D3" s="12"/>
      <c r="E3" s="12"/>
      <c r="F3" s="12"/>
      <c r="G3" s="12"/>
    </row>
    <row r="4" spans="1:7" ht="30" x14ac:dyDescent="0.45">
      <c r="A4" s="12" t="s">
        <v>2</v>
      </c>
      <c r="B4" s="12"/>
      <c r="C4" s="12"/>
      <c r="D4" s="12"/>
      <c r="E4" s="12"/>
      <c r="F4" s="12"/>
      <c r="G4" s="12"/>
    </row>
    <row r="6" spans="1:7" ht="30" x14ac:dyDescent="0.45">
      <c r="A6" s="14" t="s">
        <v>135</v>
      </c>
      <c r="B6" s="14" t="s">
        <v>135</v>
      </c>
      <c r="C6" s="14" t="s">
        <v>135</v>
      </c>
      <c r="E6" s="19" t="s">
        <v>94</v>
      </c>
      <c r="G6" s="19" t="s">
        <v>95</v>
      </c>
    </row>
    <row r="7" spans="1:7" ht="30" x14ac:dyDescent="0.45">
      <c r="A7" s="14" t="s">
        <v>136</v>
      </c>
      <c r="C7" s="14" t="s">
        <v>63</v>
      </c>
      <c r="E7" s="14" t="s">
        <v>137</v>
      </c>
      <c r="G7" s="14" t="s">
        <v>137</v>
      </c>
    </row>
    <row r="8" spans="1:7" x14ac:dyDescent="0.45">
      <c r="A8" s="1" t="s">
        <v>69</v>
      </c>
      <c r="C8" s="11">
        <v>279927370</v>
      </c>
      <c r="E8" s="4">
        <v>0</v>
      </c>
      <c r="F8" s="4"/>
      <c r="G8" s="4">
        <v>382176</v>
      </c>
    </row>
    <row r="9" spans="1:7" x14ac:dyDescent="0.45">
      <c r="A9" s="1" t="s">
        <v>73</v>
      </c>
      <c r="C9" s="3" t="s">
        <v>74</v>
      </c>
      <c r="E9" s="4">
        <v>-111256</v>
      </c>
      <c r="F9" s="4"/>
      <c r="G9" s="4">
        <v>3435150</v>
      </c>
    </row>
    <row r="10" spans="1:7" x14ac:dyDescent="0.45">
      <c r="A10" s="1" t="s">
        <v>76</v>
      </c>
      <c r="C10" s="3" t="s">
        <v>77</v>
      </c>
      <c r="E10" s="4">
        <v>2230203</v>
      </c>
      <c r="F10" s="4"/>
      <c r="G10" s="4">
        <v>7871559</v>
      </c>
    </row>
    <row r="11" spans="1:7" x14ac:dyDescent="0.45">
      <c r="A11" s="1" t="s">
        <v>79</v>
      </c>
      <c r="C11" s="3" t="s">
        <v>80</v>
      </c>
      <c r="E11" s="4">
        <v>15412</v>
      </c>
      <c r="F11" s="4"/>
      <c r="G11" s="4">
        <v>63061</v>
      </c>
    </row>
    <row r="12" spans="1:7" x14ac:dyDescent="0.45">
      <c r="A12" s="1" t="s">
        <v>82</v>
      </c>
      <c r="C12" s="3" t="s">
        <v>83</v>
      </c>
      <c r="E12" s="4">
        <v>1498934</v>
      </c>
      <c r="F12" s="4"/>
      <c r="G12" s="4">
        <v>-3777862</v>
      </c>
    </row>
    <row r="13" spans="1:7" ht="19.5" thickBot="1" x14ac:dyDescent="0.5">
      <c r="E13" s="6">
        <f>SUM(E8:E12)</f>
        <v>3633293</v>
      </c>
      <c r="F13" s="4"/>
      <c r="G13" s="6">
        <f>SUM(G8:G12)</f>
        <v>7974084</v>
      </c>
    </row>
    <row r="14" spans="1:7" ht="19.5" thickTop="1" x14ac:dyDescent="0.45">
      <c r="E14" s="4"/>
      <c r="F14" s="4"/>
      <c r="G14" s="4"/>
    </row>
  </sheetData>
  <mergeCells count="8">
    <mergeCell ref="A4:G4"/>
    <mergeCell ref="A3:G3"/>
    <mergeCell ref="A2:G2"/>
    <mergeCell ref="G7"/>
    <mergeCell ref="A7"/>
    <mergeCell ref="C7"/>
    <mergeCell ref="A6:C6"/>
    <mergeCell ref="E7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'سرمایه‌گذاری در سهام'!Print_Area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2023-03-26T06:04:22Z</dcterms:created>
  <dcterms:modified xsi:type="dcterms:W3CDTF">2023-03-26T06:04:22Z</dcterms:modified>
</cp:coreProperties>
</file>