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2\"/>
    </mc:Choice>
  </mc:AlternateContent>
  <xr:revisionPtr revIDLastSave="0" documentId="13_ncr:1_{F9B3271E-DEDF-47C6-9799-CF0EB13F515B}" xr6:coauthVersionLast="47" xr6:coauthVersionMax="47" xr10:uidLastSave="{00000000-0000-0000-0000-000000000000}"/>
  <bookViews>
    <workbookView xWindow="-120" yWindow="-120" windowWidth="24240" windowHeight="13140" tabRatio="95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</workbook>
</file>

<file path=xl/calcChain.xml><?xml version="1.0" encoding="utf-8"?>
<calcChain xmlns="http://schemas.openxmlformats.org/spreadsheetml/2006/main">
  <c r="S65" i="11" l="1"/>
  <c r="S66" i="11"/>
  <c r="S67" i="11"/>
  <c r="S68" i="11"/>
  <c r="S69" i="11"/>
  <c r="S70" i="11"/>
  <c r="S71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8" i="11"/>
  <c r="K72" i="11"/>
  <c r="U72" i="11"/>
  <c r="C72" i="11"/>
  <c r="E72" i="11"/>
  <c r="G72" i="11"/>
  <c r="I72" i="11"/>
  <c r="M72" i="11"/>
  <c r="O72" i="11"/>
  <c r="Q72" i="11"/>
  <c r="E47" i="9"/>
  <c r="M47" i="9"/>
  <c r="S14" i="8"/>
  <c r="S13" i="8"/>
  <c r="Q14" i="8"/>
  <c r="O14" i="8"/>
  <c r="G44" i="1"/>
  <c r="G55" i="1" s="1"/>
  <c r="E44" i="1"/>
  <c r="W54" i="1"/>
  <c r="U54" i="1"/>
  <c r="U55" i="1" s="1"/>
  <c r="S16" i="6"/>
  <c r="Q16" i="6"/>
  <c r="O16" i="6"/>
  <c r="K16" i="6"/>
  <c r="M16" i="6"/>
  <c r="G14" i="7"/>
  <c r="I14" i="7"/>
  <c r="K14" i="7"/>
  <c r="M14" i="7"/>
  <c r="O14" i="7"/>
  <c r="Q14" i="7"/>
  <c r="I14" i="8"/>
  <c r="K14" i="8"/>
  <c r="M14" i="8"/>
  <c r="C48" i="9"/>
  <c r="E48" i="9"/>
  <c r="G48" i="9"/>
  <c r="I48" i="9"/>
  <c r="K48" i="9"/>
  <c r="M48" i="9"/>
  <c r="O48" i="9"/>
  <c r="Q48" i="9"/>
  <c r="C49" i="10"/>
  <c r="E49" i="10"/>
  <c r="I49" i="10"/>
  <c r="K49" i="10"/>
  <c r="M49" i="10"/>
  <c r="O49" i="10"/>
  <c r="Q49" i="10"/>
  <c r="E13" i="13"/>
  <c r="G13" i="13"/>
  <c r="E10" i="14"/>
  <c r="C10" i="14"/>
  <c r="C10" i="15"/>
  <c r="Y55" i="1"/>
  <c r="W55" i="1"/>
  <c r="S55" i="1"/>
  <c r="Q55" i="1"/>
  <c r="O55" i="1"/>
  <c r="M55" i="1"/>
  <c r="K55" i="1"/>
  <c r="I55" i="1"/>
  <c r="E55" i="1"/>
  <c r="C55" i="1"/>
  <c r="S72" i="11" l="1"/>
</calcChain>
</file>

<file path=xl/sharedStrings.xml><?xml version="1.0" encoding="utf-8"?>
<sst xmlns="http://schemas.openxmlformats.org/spreadsheetml/2006/main" count="544" uniqueCount="160">
  <si>
    <t>صندوق سرمایه‌گذاری سهام بزرگ کاردان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</si>
  <si>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</si>
  <si>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</si>
  <si>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</si>
  <si>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</si>
  <si>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</si>
  <si>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</si>
  <si>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</si>
  <si>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</si>
  <si>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</si>
  <si>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</si>
  <si>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</si>
  <si>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</si>
  <si>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</si>
  <si>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</si>
  <si>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شستا-865-1402/06/08</t>
  </si>
  <si>
    <t>0.00%</t>
  </si>
  <si>
    <t>بانک سامان</t>
  </si>
  <si>
    <t>بانک‌اقتصادنوین‌</t>
  </si>
  <si>
    <t>پارس‌ دارو</t>
  </si>
  <si>
    <t>پالایش نفت بندرعباس</t>
  </si>
  <si>
    <t>پالایش نفت تبریز</t>
  </si>
  <si>
    <t>پتروشیمی تندگویان</t>
  </si>
  <si>
    <t>پتروشیمی نوری</t>
  </si>
  <si>
    <t>تامین سرمایه کیمیا</t>
  </si>
  <si>
    <t>توزیع دارو پخش</t>
  </si>
  <si>
    <t>توسعه حمل و نقل ریلی پارسیان</t>
  </si>
  <si>
    <t>ح. کویر تایر</t>
  </si>
  <si>
    <t>داروسازی‌ اکسیر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</si>
  <si>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</si>
  <si>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</si>
  <si>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</si>
  <si>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</si>
  <si>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</si>
  <si>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</si>
  <si>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</si>
  <si>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</si>
  <si>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</si>
  <si>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</si>
  <si>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</si>
  <si>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</si>
  <si>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</si>
  <si>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</si>
  <si>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</si>
  <si>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</si>
  <si>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</si>
  <si>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</si>
  <si>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</si>
  <si>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</si>
  <si>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</si>
  <si>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کالسیمین‌</t>
  </si>
  <si>
    <t>کویر تایر</t>
  </si>
  <si>
    <t>تامین سرمایه نوین</t>
  </si>
  <si>
    <t>کاشی‌ وسرامیک‌ حافظ‌</t>
  </si>
  <si>
    <t>اختیارخ شستا-700-1402/12/09</t>
  </si>
  <si>
    <t>اختیارخ شستا-1465-1402/06/08</t>
  </si>
  <si>
    <t>پخش هجرت</t>
  </si>
  <si>
    <t>سیمان‌شاهرود</t>
  </si>
  <si>
    <t>ح . بیمه کوثر</t>
  </si>
  <si>
    <t>ص. معدنی کیمیای زنجان گستران</t>
  </si>
  <si>
    <t>بیمه کوثر</t>
  </si>
  <si>
    <t>پارس‌ مینو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</si>
  <si>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</si>
  <si>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</si>
  <si>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</si>
  <si>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</si>
  <si>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</si>
  <si>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</si>
  <si>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</si>
  <si>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</si>
  <si>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</si>
  <si>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</si>
  <si>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</si>
  <si>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</si>
  <si>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</si>
  <si>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</si>
  <si>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</si>
  <si>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</si>
  <si>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</si>
  <si>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</si>
  <si>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</si>
  <si>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</si>
  <si>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</si>
  <si>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</si>
  <si>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</si>
  <si>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</si>
  <si>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</si>
  <si>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</si>
  <si>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</si>
  <si>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</si>
  <si>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</si>
  <si>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</si>
  <si>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</si>
  <si>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</si>
  <si>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</si>
  <si>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</si>
  <si>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</si>
  <si>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</si>
  <si>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</si>
  <si>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</si>
  <si>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</si>
  <si>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</si>
  <si>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</si>
  <si>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</si>
  <si>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</si>
  <si>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</si>
  <si>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</si>
  <si>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</si>
  <si>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</si>
  <si>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</si>
  <si>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</si>
  <si>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</si>
  <si>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</si>
  <si>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1401/10/28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</si>
  <si>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</si>
  <si>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</si>
  <si>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</si>
  <si>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</si>
  <si>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</si>
  <si>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</si>
  <si>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سیمان‌ خزر</t>
  </si>
  <si>
    <t>پیشگامان فن آوری و دانش آرامیس</t>
  </si>
  <si>
    <t>گروه مپنا (سهامی عام)</t>
  </si>
  <si>
    <t>ح. بانک سامان</t>
  </si>
  <si>
    <t>بیمه اتکایی تهران رواک50%تادیه</t>
  </si>
  <si>
    <t>بیمه اتکایی آوای پارس70% تادیه</t>
  </si>
  <si>
    <t>داروسازی کاسپین تامین</t>
  </si>
  <si>
    <t>صنعتی زر ماکارون</t>
  </si>
  <si>
    <t>تایدواترخاورمیانه</t>
  </si>
  <si>
    <t>سرمایه گذاری گروه توسعه ملی</t>
  </si>
  <si>
    <t>پارس‌ خزر</t>
  </si>
  <si>
    <t>بیمه البرز</t>
  </si>
  <si>
    <t>نفت سپاهان</t>
  </si>
  <si>
    <t>پالایش نفت تهران</t>
  </si>
  <si>
    <t>حمل و نقل گهرترابر سیرجان</t>
  </si>
  <si>
    <t>پتروشیمی‌ خارک‌</t>
  </si>
  <si>
    <t>سیمان ساوه</t>
  </si>
  <si>
    <t>صنایع‌ کاشی‌ و سرامیک‌ سینا</t>
  </si>
  <si>
    <t>سیمان اردستان</t>
  </si>
  <si>
    <t>بیمه اتکایی آوای پارس70%تادیه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</si>
  <si>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</si>
  <si>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</si>
  <si>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</si>
  <si>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</si>
  <si>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</si>
  <si>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</si>
  <si>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</si>
  <si>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</si>
  <si>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</si>
  <si>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</si>
  <si>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</si>
  <si>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</si>
  <si>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</si>
  <si>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100.69%</t>
  </si>
  <si>
    <t>16.43%</t>
  </si>
  <si>
    <t>سرمایه‌گذاری در اوراق بهادار</t>
  </si>
  <si>
    <t>درآمد سپرده بانکی</t>
  </si>
  <si>
    <t>منتهی به 1402/01/31</t>
  </si>
  <si>
    <t xml:space="preserve">  منتهی به 1402/01/31</t>
  </si>
  <si>
    <t>شرکت توسعه‌معادن‌وفلزات‌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</si>
</sst>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sz val="14"/>
      <name val="B Nazanin"/>
      <charset val="178"/>
    </font>
    <font>
      <b/>
      <sz val="18"/>
      <name val="B Nazanin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0" fontId="1" fillId="0" borderId="2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horizontal="right" vertical="center"/>
    </xf>
    <xf numFmtId="10" fontId="2" fillId="0" borderId="0" xfId="0" applyNumberFormat="1" applyFont="1"/>
    <xf numFmtId="164" fontId="2" fillId="0" borderId="2" xfId="0" applyNumberFormat="1" applyFont="1" applyBorder="1" applyAlignment="1">
      <alignment horizontal="right" vertical="center"/>
    </xf>
    <xf numFmtId="10" fontId="2" fillId="0" borderId="2" xfId="0" applyNumberFormat="1" applyFont="1" applyBorder="1"/>
    <xf numFmtId="16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9"/>
  <sheetViews>
    <sheetView rightToLeft="1" tabSelected="1" view="pageBreakPreview" topLeftCell="A19" zoomScale="70" zoomScaleNormal="85" zoomScaleSheetLayoutView="70" workbookViewId="0">
      <selection activeCell="O48" sqref="O48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4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4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27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5" t="s">
        <v>13</v>
      </c>
    </row>
    <row r="8" spans="1:25" ht="43.5" customHeight="1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6" t="s">
        <v>13</v>
      </c>
    </row>
    <row r="9" spans="1:25" ht="22.5" x14ac:dyDescent="0.55000000000000004">
      <c r="A9" s="7" t="s">
        <v>15</v>
      </c>
      <c r="B9" s="7"/>
      <c r="C9" s="8">
        <v>500000</v>
      </c>
      <c r="D9" s="8"/>
      <c r="E9" s="8">
        <v>236870377</v>
      </c>
      <c r="F9" s="8"/>
      <c r="G9" s="8">
        <v>312419531.25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0</v>
      </c>
      <c r="R9" s="8"/>
      <c r="S9" s="8">
        <v>0</v>
      </c>
      <c r="T9" s="8"/>
      <c r="U9" s="8">
        <v>0</v>
      </c>
      <c r="V9" s="8"/>
      <c r="W9" s="8">
        <v>0</v>
      </c>
      <c r="X9" s="7"/>
      <c r="Y9" s="9">
        <v>0</v>
      </c>
    </row>
    <row r="10" spans="1:25" ht="22.5" x14ac:dyDescent="0.55000000000000004">
      <c r="A10" s="7" t="s">
        <v>17</v>
      </c>
      <c r="B10" s="7"/>
      <c r="C10" s="8">
        <v>10681587</v>
      </c>
      <c r="D10" s="8"/>
      <c r="E10" s="8">
        <v>28967737914</v>
      </c>
      <c r="F10" s="8"/>
      <c r="G10" s="8">
        <v>30261389938.447498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10681587</v>
      </c>
      <c r="R10" s="8"/>
      <c r="S10" s="8">
        <v>3813</v>
      </c>
      <c r="T10" s="8"/>
      <c r="U10" s="8">
        <v>28967737914</v>
      </c>
      <c r="V10" s="8"/>
      <c r="W10" s="8">
        <v>40486554328.175598</v>
      </c>
      <c r="X10" s="7"/>
      <c r="Y10" s="9">
        <v>1.6799999999999999E-2</v>
      </c>
    </row>
    <row r="11" spans="1:25" ht="22.5" x14ac:dyDescent="0.55000000000000004">
      <c r="A11" s="7" t="s">
        <v>18</v>
      </c>
      <c r="B11" s="7"/>
      <c r="C11" s="8">
        <v>16000000</v>
      </c>
      <c r="D11" s="8"/>
      <c r="E11" s="8">
        <v>66507647145</v>
      </c>
      <c r="F11" s="8"/>
      <c r="G11" s="8">
        <v>62474054400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16000000</v>
      </c>
      <c r="R11" s="8"/>
      <c r="S11" s="8">
        <v>4843</v>
      </c>
      <c r="T11" s="8"/>
      <c r="U11" s="8">
        <v>66507647145</v>
      </c>
      <c r="V11" s="8"/>
      <c r="W11" s="8">
        <v>77026946400</v>
      </c>
      <c r="X11" s="7"/>
      <c r="Y11" s="9">
        <v>3.2000000000000001E-2</v>
      </c>
    </row>
    <row r="12" spans="1:25" ht="22.5" x14ac:dyDescent="0.55000000000000004">
      <c r="A12" s="7" t="s">
        <v>19</v>
      </c>
      <c r="B12" s="7"/>
      <c r="C12" s="8">
        <v>548956</v>
      </c>
      <c r="D12" s="8"/>
      <c r="E12" s="8">
        <v>14469198812</v>
      </c>
      <c r="F12" s="8"/>
      <c r="G12" s="8">
        <v>26689683804.138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548956</v>
      </c>
      <c r="R12" s="8"/>
      <c r="S12" s="8">
        <v>62790</v>
      </c>
      <c r="T12" s="8"/>
      <c r="U12" s="8">
        <v>14469198812</v>
      </c>
      <c r="V12" s="8"/>
      <c r="W12" s="8">
        <v>34263857003.922001</v>
      </c>
      <c r="X12" s="7"/>
      <c r="Y12" s="9">
        <v>1.43E-2</v>
      </c>
    </row>
    <row r="13" spans="1:25" ht="22.5" x14ac:dyDescent="0.55000000000000004">
      <c r="A13" s="7" t="s">
        <v>20</v>
      </c>
      <c r="B13" s="7"/>
      <c r="C13" s="8">
        <v>7131846</v>
      </c>
      <c r="D13" s="8"/>
      <c r="E13" s="8">
        <v>68135527512</v>
      </c>
      <c r="F13" s="8"/>
      <c r="G13" s="8">
        <v>78408891370.278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7131846</v>
      </c>
      <c r="R13" s="8"/>
      <c r="S13" s="8">
        <v>13740</v>
      </c>
      <c r="T13" s="8"/>
      <c r="U13" s="8">
        <v>68135527512</v>
      </c>
      <c r="V13" s="8"/>
      <c r="W13" s="8">
        <v>97408514233.962006</v>
      </c>
      <c r="X13" s="7"/>
      <c r="Y13" s="9">
        <v>4.0500000000000001E-2</v>
      </c>
    </row>
    <row r="14" spans="1:25" ht="22.5" x14ac:dyDescent="0.55000000000000004">
      <c r="A14" s="7" t="s">
        <v>21</v>
      </c>
      <c r="B14" s="7"/>
      <c r="C14" s="8">
        <v>5459665</v>
      </c>
      <c r="D14" s="8"/>
      <c r="E14" s="8">
        <v>59033951717</v>
      </c>
      <c r="F14" s="8"/>
      <c r="G14" s="8">
        <v>89060023689.232498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5459665</v>
      </c>
      <c r="R14" s="8"/>
      <c r="S14" s="8">
        <v>19270</v>
      </c>
      <c r="T14" s="8"/>
      <c r="U14" s="8">
        <v>59033951717</v>
      </c>
      <c r="V14" s="8"/>
      <c r="W14" s="8">
        <v>104581758469.92799</v>
      </c>
      <c r="X14" s="7"/>
      <c r="Y14" s="9">
        <v>4.3499999999999997E-2</v>
      </c>
    </row>
    <row r="15" spans="1:25" ht="22.5" x14ac:dyDescent="0.55000000000000004">
      <c r="A15" s="7" t="s">
        <v>22</v>
      </c>
      <c r="B15" s="7"/>
      <c r="C15" s="8">
        <v>3863168</v>
      </c>
      <c r="D15" s="8"/>
      <c r="E15" s="8">
        <v>45578917666</v>
      </c>
      <c r="F15" s="8"/>
      <c r="G15" s="8">
        <v>56565883075.391998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3863168</v>
      </c>
      <c r="R15" s="8"/>
      <c r="S15" s="8">
        <v>17830</v>
      </c>
      <c r="T15" s="8"/>
      <c r="U15" s="8">
        <v>45578917666</v>
      </c>
      <c r="V15" s="8"/>
      <c r="W15" s="8">
        <v>68470447741.632004</v>
      </c>
      <c r="X15" s="7"/>
      <c r="Y15" s="9">
        <v>2.8500000000000001E-2</v>
      </c>
    </row>
    <row r="16" spans="1:25" ht="22.5" x14ac:dyDescent="0.55000000000000004">
      <c r="A16" s="7" t="s">
        <v>23</v>
      </c>
      <c r="B16" s="7"/>
      <c r="C16" s="8">
        <v>507241</v>
      </c>
      <c r="D16" s="8"/>
      <c r="E16" s="8">
        <v>56581942339</v>
      </c>
      <c r="F16" s="8"/>
      <c r="G16" s="8">
        <v>65518725711.537003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507241</v>
      </c>
      <c r="R16" s="8"/>
      <c r="S16" s="8">
        <v>137780</v>
      </c>
      <c r="T16" s="8"/>
      <c r="U16" s="8">
        <v>56581942339</v>
      </c>
      <c r="V16" s="8"/>
      <c r="W16" s="8">
        <v>69471833373.369003</v>
      </c>
      <c r="X16" s="7"/>
      <c r="Y16" s="9">
        <v>2.8899999999999999E-2</v>
      </c>
    </row>
    <row r="17" spans="1:25" ht="22.5" x14ac:dyDescent="0.55000000000000004">
      <c r="A17" s="7" t="s">
        <v>24</v>
      </c>
      <c r="B17" s="7"/>
      <c r="C17" s="8">
        <v>70247</v>
      </c>
      <c r="D17" s="8"/>
      <c r="E17" s="8">
        <v>70310780</v>
      </c>
      <c r="F17" s="8"/>
      <c r="G17" s="8">
        <v>69829030.349999994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70247</v>
      </c>
      <c r="R17" s="8"/>
      <c r="S17" s="8">
        <v>1000</v>
      </c>
      <c r="T17" s="8"/>
      <c r="U17" s="8">
        <v>70310780</v>
      </c>
      <c r="V17" s="8"/>
      <c r="W17" s="8">
        <v>69829030.349999994</v>
      </c>
      <c r="X17" s="7"/>
      <c r="Y17" s="9">
        <v>0</v>
      </c>
    </row>
    <row r="18" spans="1:25" ht="22.5" x14ac:dyDescent="0.55000000000000004">
      <c r="A18" s="7" t="s">
        <v>25</v>
      </c>
      <c r="B18" s="7"/>
      <c r="C18" s="8">
        <v>666870</v>
      </c>
      <c r="D18" s="8"/>
      <c r="E18" s="8">
        <v>18890690406</v>
      </c>
      <c r="F18" s="8"/>
      <c r="G18" s="8">
        <v>21776334756.974998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666870</v>
      </c>
      <c r="R18" s="8"/>
      <c r="S18" s="8">
        <v>40550</v>
      </c>
      <c r="T18" s="8"/>
      <c r="U18" s="8">
        <v>18890690406</v>
      </c>
      <c r="V18" s="8"/>
      <c r="W18" s="8">
        <v>26880681107.924999</v>
      </c>
      <c r="X18" s="7"/>
      <c r="Y18" s="9">
        <v>1.12E-2</v>
      </c>
    </row>
    <row r="19" spans="1:25" ht="22.5" x14ac:dyDescent="0.55000000000000004">
      <c r="A19" s="7" t="s">
        <v>26</v>
      </c>
      <c r="B19" s="7"/>
      <c r="C19" s="8">
        <v>797896</v>
      </c>
      <c r="D19" s="8"/>
      <c r="E19" s="8">
        <v>26645542783</v>
      </c>
      <c r="F19" s="8"/>
      <c r="G19" s="8">
        <v>44654261608.440002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797896</v>
      </c>
      <c r="R19" s="8"/>
      <c r="S19" s="8">
        <v>69950</v>
      </c>
      <c r="T19" s="8"/>
      <c r="U19" s="8">
        <v>26645542783</v>
      </c>
      <c r="V19" s="8"/>
      <c r="W19" s="8">
        <v>55480738890.059998</v>
      </c>
      <c r="X19" s="7"/>
      <c r="Y19" s="9">
        <v>2.3099999999999999E-2</v>
      </c>
    </row>
    <row r="20" spans="1:25" ht="22.5" x14ac:dyDescent="0.55000000000000004">
      <c r="A20" s="7" t="s">
        <v>27</v>
      </c>
      <c r="B20" s="7"/>
      <c r="C20" s="8">
        <v>1742589</v>
      </c>
      <c r="D20" s="8"/>
      <c r="E20" s="8">
        <v>8510804676</v>
      </c>
      <c r="F20" s="8"/>
      <c r="G20" s="8">
        <v>4384250327.08395</v>
      </c>
      <c r="H20" s="8"/>
      <c r="I20" s="8">
        <v>0</v>
      </c>
      <c r="J20" s="8"/>
      <c r="K20" s="8">
        <v>0</v>
      </c>
      <c r="L20" s="8"/>
      <c r="M20" s="8">
        <v>-1742589</v>
      </c>
      <c r="N20" s="8"/>
      <c r="O20" s="8">
        <v>0</v>
      </c>
      <c r="P20" s="8"/>
      <c r="Q20" s="8">
        <v>0</v>
      </c>
      <c r="R20" s="8"/>
      <c r="S20" s="8">
        <v>0</v>
      </c>
      <c r="T20" s="8"/>
      <c r="U20" s="8">
        <v>0</v>
      </c>
      <c r="V20" s="8"/>
      <c r="W20" s="8">
        <v>0</v>
      </c>
      <c r="X20" s="7"/>
      <c r="Y20" s="9">
        <v>0</v>
      </c>
    </row>
    <row r="21" spans="1:25" ht="22.5" x14ac:dyDescent="0.55000000000000004">
      <c r="A21" s="7" t="s">
        <v>28</v>
      </c>
      <c r="B21" s="7"/>
      <c r="C21" s="8">
        <v>466368</v>
      </c>
      <c r="D21" s="8"/>
      <c r="E21" s="8">
        <v>10522099275</v>
      </c>
      <c r="F21" s="8"/>
      <c r="G21" s="8">
        <v>10820263196.736</v>
      </c>
      <c r="H21" s="8"/>
      <c r="I21" s="8">
        <v>0</v>
      </c>
      <c r="J21" s="8"/>
      <c r="K21" s="8">
        <v>0</v>
      </c>
      <c r="L21" s="8"/>
      <c r="M21" s="8">
        <v>-466368</v>
      </c>
      <c r="N21" s="8"/>
      <c r="O21" s="8">
        <v>10727776169</v>
      </c>
      <c r="P21" s="8"/>
      <c r="Q21" s="8">
        <v>0</v>
      </c>
      <c r="R21" s="8"/>
      <c r="S21" s="8">
        <v>0</v>
      </c>
      <c r="T21" s="8"/>
      <c r="U21" s="8">
        <v>0</v>
      </c>
      <c r="V21" s="8"/>
      <c r="W21" s="8">
        <v>0</v>
      </c>
      <c r="X21" s="7"/>
      <c r="Y21" s="9">
        <v>0</v>
      </c>
    </row>
    <row r="22" spans="1:25" ht="22.5" x14ac:dyDescent="0.55000000000000004">
      <c r="A22" s="7" t="s">
        <v>29</v>
      </c>
      <c r="B22" s="7"/>
      <c r="C22" s="8">
        <v>875355</v>
      </c>
      <c r="D22" s="8"/>
      <c r="E22" s="8">
        <v>19397572173</v>
      </c>
      <c r="F22" s="8"/>
      <c r="G22" s="8">
        <v>22293156859.154999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875355</v>
      </c>
      <c r="R22" s="8"/>
      <c r="S22" s="8">
        <v>32090</v>
      </c>
      <c r="T22" s="8"/>
      <c r="U22" s="8">
        <v>19397572173</v>
      </c>
      <c r="V22" s="8"/>
      <c r="W22" s="8">
        <v>27923005605.397499</v>
      </c>
      <c r="X22" s="7"/>
      <c r="Y22" s="9">
        <v>1.1599999999999999E-2</v>
      </c>
    </row>
    <row r="23" spans="1:25" ht="22.5" x14ac:dyDescent="0.55000000000000004">
      <c r="A23" s="7" t="s">
        <v>30</v>
      </c>
      <c r="B23" s="7"/>
      <c r="C23" s="8">
        <v>4000000</v>
      </c>
      <c r="D23" s="8"/>
      <c r="E23" s="8">
        <v>46849387363</v>
      </c>
      <c r="F23" s="8"/>
      <c r="G23" s="8">
        <v>68748498000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4000000</v>
      </c>
      <c r="R23" s="8"/>
      <c r="S23" s="8">
        <v>19690</v>
      </c>
      <c r="T23" s="8"/>
      <c r="U23" s="8">
        <v>46849387363</v>
      </c>
      <c r="V23" s="8"/>
      <c r="W23" s="8">
        <v>78291378000</v>
      </c>
      <c r="X23" s="7"/>
      <c r="Y23" s="9">
        <v>3.2599999999999997E-2</v>
      </c>
    </row>
    <row r="24" spans="1:25" ht="22.5" x14ac:dyDescent="0.55000000000000004">
      <c r="A24" s="7" t="s">
        <v>31</v>
      </c>
      <c r="B24" s="7"/>
      <c r="C24" s="8">
        <v>6286275</v>
      </c>
      <c r="D24" s="8"/>
      <c r="E24" s="8">
        <v>68685399737</v>
      </c>
      <c r="F24" s="8"/>
      <c r="G24" s="8">
        <v>105230998817.55</v>
      </c>
      <c r="H24" s="8"/>
      <c r="I24" s="8">
        <v>278267</v>
      </c>
      <c r="J24" s="8"/>
      <c r="K24" s="8">
        <v>5030235195</v>
      </c>
      <c r="L24" s="8"/>
      <c r="M24" s="8">
        <v>0</v>
      </c>
      <c r="N24" s="8"/>
      <c r="O24" s="8">
        <v>0</v>
      </c>
      <c r="P24" s="8"/>
      <c r="Q24" s="8">
        <v>6564542</v>
      </c>
      <c r="R24" s="8"/>
      <c r="S24" s="8">
        <v>18040</v>
      </c>
      <c r="T24" s="8"/>
      <c r="U24" s="8">
        <v>73715634932</v>
      </c>
      <c r="V24" s="8"/>
      <c r="W24" s="8">
        <v>117719712870.804</v>
      </c>
      <c r="X24" s="7"/>
      <c r="Y24" s="9">
        <v>4.9000000000000002E-2</v>
      </c>
    </row>
    <row r="25" spans="1:25" ht="22.5" x14ac:dyDescent="0.55000000000000004">
      <c r="A25" s="7" t="s">
        <v>32</v>
      </c>
      <c r="B25" s="7"/>
      <c r="C25" s="8">
        <v>2800000</v>
      </c>
      <c r="D25" s="8"/>
      <c r="E25" s="8">
        <v>16225262455</v>
      </c>
      <c r="F25" s="8"/>
      <c r="G25" s="8">
        <v>21153384000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2800000</v>
      </c>
      <c r="R25" s="8"/>
      <c r="S25" s="8">
        <v>9510</v>
      </c>
      <c r="T25" s="8"/>
      <c r="U25" s="8">
        <v>16225262455</v>
      </c>
      <c r="V25" s="8"/>
      <c r="W25" s="8">
        <v>26469563400</v>
      </c>
      <c r="X25" s="7"/>
      <c r="Y25" s="9">
        <v>1.0999999999999999E-2</v>
      </c>
    </row>
    <row r="26" spans="1:25" ht="22.5" x14ac:dyDescent="0.55000000000000004">
      <c r="A26" s="7" t="s">
        <v>33</v>
      </c>
      <c r="B26" s="7"/>
      <c r="C26" s="8">
        <v>5580000</v>
      </c>
      <c r="D26" s="8"/>
      <c r="E26" s="8">
        <v>82773647041</v>
      </c>
      <c r="F26" s="8"/>
      <c r="G26" s="8">
        <v>140888694600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5580000</v>
      </c>
      <c r="R26" s="8"/>
      <c r="S26" s="8">
        <v>27240</v>
      </c>
      <c r="T26" s="8"/>
      <c r="U26" s="8">
        <v>82773647041</v>
      </c>
      <c r="V26" s="8"/>
      <c r="W26" s="8">
        <v>151094804760</v>
      </c>
      <c r="X26" s="7"/>
      <c r="Y26" s="9">
        <v>6.2899999999999998E-2</v>
      </c>
    </row>
    <row r="27" spans="1:25" ht="22.5" x14ac:dyDescent="0.55000000000000004">
      <c r="A27" s="7" t="s">
        <v>34</v>
      </c>
      <c r="B27" s="7"/>
      <c r="C27" s="8">
        <v>2241110</v>
      </c>
      <c r="D27" s="8"/>
      <c r="E27" s="8">
        <v>44399238974</v>
      </c>
      <c r="F27" s="8"/>
      <c r="G27" s="8">
        <v>70843257576.899994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2241110</v>
      </c>
      <c r="R27" s="8"/>
      <c r="S27" s="8">
        <v>36970</v>
      </c>
      <c r="T27" s="8"/>
      <c r="U27" s="8">
        <v>44399238974</v>
      </c>
      <c r="V27" s="8"/>
      <c r="W27" s="8">
        <v>82360856371.634995</v>
      </c>
      <c r="X27" s="7"/>
      <c r="Y27" s="9">
        <v>3.4299999999999997E-2</v>
      </c>
    </row>
    <row r="28" spans="1:25" ht="22.5" x14ac:dyDescent="0.55000000000000004">
      <c r="A28" s="7" t="s">
        <v>35</v>
      </c>
      <c r="B28" s="7"/>
      <c r="C28" s="8">
        <v>3410921</v>
      </c>
      <c r="D28" s="8"/>
      <c r="E28" s="8">
        <v>52010019529</v>
      </c>
      <c r="F28" s="8"/>
      <c r="G28" s="8">
        <v>70694552518.042496</v>
      </c>
      <c r="H28" s="8"/>
      <c r="I28" s="8">
        <v>328929</v>
      </c>
      <c r="J28" s="8"/>
      <c r="K28" s="8">
        <v>7244004962</v>
      </c>
      <c r="L28" s="8"/>
      <c r="M28" s="8">
        <v>0</v>
      </c>
      <c r="N28" s="8"/>
      <c r="O28" s="8">
        <v>0</v>
      </c>
      <c r="P28" s="8"/>
      <c r="Q28" s="8">
        <v>3739850</v>
      </c>
      <c r="R28" s="8"/>
      <c r="S28" s="8">
        <v>23900</v>
      </c>
      <c r="T28" s="8"/>
      <c r="U28" s="8">
        <v>59254024491</v>
      </c>
      <c r="V28" s="8"/>
      <c r="W28" s="8">
        <v>88850589630.75</v>
      </c>
      <c r="X28" s="7"/>
      <c r="Y28" s="9">
        <v>3.6999999999999998E-2</v>
      </c>
    </row>
    <row r="29" spans="1:25" ht="22.5" x14ac:dyDescent="0.55000000000000004">
      <c r="A29" s="7" t="s">
        <v>36</v>
      </c>
      <c r="B29" s="7"/>
      <c r="C29" s="8">
        <v>6705294</v>
      </c>
      <c r="D29" s="8"/>
      <c r="E29" s="8">
        <v>57885382518</v>
      </c>
      <c r="F29" s="8"/>
      <c r="G29" s="8">
        <v>73319372507.699997</v>
      </c>
      <c r="H29" s="8"/>
      <c r="I29" s="8">
        <v>0</v>
      </c>
      <c r="J29" s="8"/>
      <c r="K29" s="8">
        <v>0</v>
      </c>
      <c r="L29" s="8"/>
      <c r="M29" s="8">
        <v>-652829</v>
      </c>
      <c r="N29" s="8"/>
      <c r="O29" s="8">
        <v>8406858926</v>
      </c>
      <c r="P29" s="8"/>
      <c r="Q29" s="8">
        <v>6052465</v>
      </c>
      <c r="R29" s="8"/>
      <c r="S29" s="8">
        <v>12970</v>
      </c>
      <c r="T29" s="8"/>
      <c r="U29" s="8">
        <v>52249648070</v>
      </c>
      <c r="V29" s="8"/>
      <c r="W29" s="8">
        <v>78033393247.252502</v>
      </c>
      <c r="X29" s="7"/>
      <c r="Y29" s="9">
        <v>3.2500000000000001E-2</v>
      </c>
    </row>
    <row r="30" spans="1:25" ht="22.5" x14ac:dyDescent="0.55000000000000004">
      <c r="A30" s="7" t="s">
        <v>37</v>
      </c>
      <c r="B30" s="7"/>
      <c r="C30" s="8">
        <v>5870001</v>
      </c>
      <c r="D30" s="8"/>
      <c r="E30" s="8">
        <v>45712264713</v>
      </c>
      <c r="F30" s="8"/>
      <c r="G30" s="8">
        <v>56950327061.928001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5870001</v>
      </c>
      <c r="R30" s="8"/>
      <c r="S30" s="8">
        <v>13090</v>
      </c>
      <c r="T30" s="8"/>
      <c r="U30" s="8">
        <v>45712264713</v>
      </c>
      <c r="V30" s="8"/>
      <c r="W30" s="8">
        <v>76381125127.114502</v>
      </c>
      <c r="X30" s="7"/>
      <c r="Y30" s="9">
        <v>3.1800000000000002E-2</v>
      </c>
    </row>
    <row r="31" spans="1:25" ht="22.5" x14ac:dyDescent="0.55000000000000004">
      <c r="A31" s="7" t="s">
        <v>38</v>
      </c>
      <c r="B31" s="7"/>
      <c r="C31" s="8">
        <v>2620965</v>
      </c>
      <c r="D31" s="8"/>
      <c r="E31" s="8">
        <v>26221588096</v>
      </c>
      <c r="F31" s="8"/>
      <c r="G31" s="8">
        <v>28919609866.575001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2620965</v>
      </c>
      <c r="R31" s="8"/>
      <c r="S31" s="8">
        <v>14850</v>
      </c>
      <c r="T31" s="8"/>
      <c r="U31" s="8">
        <v>26221588096</v>
      </c>
      <c r="V31" s="8"/>
      <c r="W31" s="8">
        <v>38689748335.012497</v>
      </c>
      <c r="X31" s="7"/>
      <c r="Y31" s="9">
        <v>1.61E-2</v>
      </c>
    </row>
    <row r="32" spans="1:25" ht="22.5" x14ac:dyDescent="0.55000000000000004">
      <c r="A32" s="7" t="s">
        <v>39</v>
      </c>
      <c r="B32" s="7"/>
      <c r="C32" s="8">
        <v>43897224</v>
      </c>
      <c r="D32" s="8"/>
      <c r="E32" s="8">
        <v>173002299984</v>
      </c>
      <c r="F32" s="8"/>
      <c r="G32" s="8">
        <v>257016249196.30801</v>
      </c>
      <c r="H32" s="8"/>
      <c r="I32" s="8">
        <v>0</v>
      </c>
      <c r="J32" s="8"/>
      <c r="K32" s="8">
        <v>0</v>
      </c>
      <c r="L32" s="8"/>
      <c r="M32" s="8">
        <v>-9469775</v>
      </c>
      <c r="N32" s="8"/>
      <c r="O32" s="8">
        <v>58513310499</v>
      </c>
      <c r="P32" s="8"/>
      <c r="Q32" s="8">
        <v>34427449</v>
      </c>
      <c r="R32" s="8"/>
      <c r="S32" s="8">
        <v>6310</v>
      </c>
      <c r="T32" s="8"/>
      <c r="U32" s="8">
        <v>135681196183</v>
      </c>
      <c r="V32" s="8"/>
      <c r="W32" s="8">
        <v>215944641831.01999</v>
      </c>
      <c r="X32" s="7"/>
      <c r="Y32" s="9">
        <v>8.9800000000000005E-2</v>
      </c>
    </row>
    <row r="33" spans="1:25" ht="22.5" x14ac:dyDescent="0.55000000000000004">
      <c r="A33" s="7" t="s">
        <v>40</v>
      </c>
      <c r="B33" s="7"/>
      <c r="C33" s="8">
        <v>891976</v>
      </c>
      <c r="D33" s="8"/>
      <c r="E33" s="8">
        <v>4048496059</v>
      </c>
      <c r="F33" s="8"/>
      <c r="G33" s="8">
        <v>6517015259.5799999</v>
      </c>
      <c r="H33" s="8"/>
      <c r="I33" s="8">
        <v>2230228</v>
      </c>
      <c r="J33" s="8"/>
      <c r="K33" s="8">
        <v>20197899318</v>
      </c>
      <c r="L33" s="8"/>
      <c r="M33" s="8">
        <v>0</v>
      </c>
      <c r="N33" s="8"/>
      <c r="O33" s="8">
        <v>0</v>
      </c>
      <c r="P33" s="8"/>
      <c r="Q33" s="8">
        <v>3122204</v>
      </c>
      <c r="R33" s="8"/>
      <c r="S33" s="8">
        <v>9220</v>
      </c>
      <c r="T33" s="8"/>
      <c r="U33" s="8">
        <v>24246395377</v>
      </c>
      <c r="V33" s="8"/>
      <c r="W33" s="8">
        <v>28615439890.764</v>
      </c>
      <c r="X33" s="7"/>
      <c r="Y33" s="9">
        <v>1.1900000000000001E-2</v>
      </c>
    </row>
    <row r="34" spans="1:25" ht="22.5" x14ac:dyDescent="0.55000000000000004">
      <c r="A34" s="7" t="s">
        <v>41</v>
      </c>
      <c r="B34" s="7"/>
      <c r="C34" s="8">
        <v>1001924</v>
      </c>
      <c r="D34" s="8"/>
      <c r="E34" s="8">
        <v>18677778536</v>
      </c>
      <c r="F34" s="8"/>
      <c r="G34" s="8">
        <v>25247650698.27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1001924</v>
      </c>
      <c r="R34" s="8"/>
      <c r="S34" s="8">
        <v>30950</v>
      </c>
      <c r="T34" s="8"/>
      <c r="U34" s="8">
        <v>18677778536</v>
      </c>
      <c r="V34" s="8"/>
      <c r="W34" s="8">
        <v>30825040990.59</v>
      </c>
      <c r="X34" s="7"/>
      <c r="Y34" s="9">
        <v>1.2800000000000001E-2</v>
      </c>
    </row>
    <row r="35" spans="1:25" ht="22.5" x14ac:dyDescent="0.55000000000000004">
      <c r="A35" s="7" t="s">
        <v>42</v>
      </c>
      <c r="B35" s="7"/>
      <c r="C35" s="8">
        <v>31398242</v>
      </c>
      <c r="D35" s="8"/>
      <c r="E35" s="8">
        <v>81934160323</v>
      </c>
      <c r="F35" s="8"/>
      <c r="G35" s="8">
        <v>63983416043.205002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31398242</v>
      </c>
      <c r="R35" s="8"/>
      <c r="S35" s="8">
        <v>2699</v>
      </c>
      <c r="T35" s="8"/>
      <c r="U35" s="8">
        <v>81934160323</v>
      </c>
      <c r="V35" s="8"/>
      <c r="W35" s="8">
        <v>84239629219.809906</v>
      </c>
      <c r="X35" s="7"/>
      <c r="Y35" s="9">
        <v>3.5000000000000003E-2</v>
      </c>
    </row>
    <row r="36" spans="1:25" ht="22.5" x14ac:dyDescent="0.55000000000000004">
      <c r="A36" s="7" t="s">
        <v>43</v>
      </c>
      <c r="B36" s="7"/>
      <c r="C36" s="8">
        <v>2830000</v>
      </c>
      <c r="D36" s="8"/>
      <c r="E36" s="8">
        <v>93217957390</v>
      </c>
      <c r="F36" s="8"/>
      <c r="G36" s="8">
        <v>105015318795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2830000</v>
      </c>
      <c r="R36" s="8"/>
      <c r="S36" s="8">
        <v>43930</v>
      </c>
      <c r="T36" s="8"/>
      <c r="U36" s="8">
        <v>93217957390</v>
      </c>
      <c r="V36" s="8"/>
      <c r="W36" s="8">
        <v>123582184695</v>
      </c>
      <c r="X36" s="7"/>
      <c r="Y36" s="9">
        <v>5.1400000000000001E-2</v>
      </c>
    </row>
    <row r="37" spans="1:25" ht="22.5" x14ac:dyDescent="0.55000000000000004">
      <c r="A37" s="7" t="s">
        <v>44</v>
      </c>
      <c r="B37" s="7"/>
      <c r="C37" s="8">
        <v>7094834</v>
      </c>
      <c r="D37" s="8"/>
      <c r="E37" s="8">
        <v>24506633566</v>
      </c>
      <c r="F37" s="8"/>
      <c r="G37" s="8">
        <v>30072370561.552799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7094834</v>
      </c>
      <c r="R37" s="8"/>
      <c r="S37" s="8">
        <v>5510</v>
      </c>
      <c r="T37" s="8"/>
      <c r="U37" s="8">
        <v>24506633566</v>
      </c>
      <c r="V37" s="8"/>
      <c r="W37" s="8">
        <v>38859934754.726997</v>
      </c>
      <c r="X37" s="7"/>
      <c r="Y37" s="9">
        <v>1.6199999999999999E-2</v>
      </c>
    </row>
    <row r="38" spans="1:25" ht="22.5" x14ac:dyDescent="0.55000000000000004">
      <c r="A38" s="7" t="s">
        <v>45</v>
      </c>
      <c r="B38" s="7"/>
      <c r="C38" s="8">
        <v>6500000</v>
      </c>
      <c r="D38" s="8"/>
      <c r="E38" s="8">
        <v>38384821800</v>
      </c>
      <c r="F38" s="8"/>
      <c r="G38" s="8">
        <v>41933999250</v>
      </c>
      <c r="H38" s="8"/>
      <c r="I38" s="8">
        <v>0</v>
      </c>
      <c r="J38" s="8"/>
      <c r="K38" s="8">
        <v>0</v>
      </c>
      <c r="L38" s="8"/>
      <c r="M38" s="8">
        <v>-2548055</v>
      </c>
      <c r="N38" s="8"/>
      <c r="O38" s="8">
        <v>20614959575</v>
      </c>
      <c r="P38" s="8"/>
      <c r="Q38" s="8">
        <v>7951945</v>
      </c>
      <c r="R38" s="8"/>
      <c r="S38" s="8">
        <v>8870</v>
      </c>
      <c r="T38" s="8"/>
      <c r="U38" s="8">
        <v>29069903983</v>
      </c>
      <c r="V38" s="8"/>
      <c r="W38" s="8">
        <v>70114076324.707504</v>
      </c>
      <c r="X38" s="7"/>
      <c r="Y38" s="9">
        <v>2.92E-2</v>
      </c>
    </row>
    <row r="39" spans="1:25" ht="22.5" x14ac:dyDescent="0.55000000000000004">
      <c r="A39" s="7" t="s">
        <v>46</v>
      </c>
      <c r="B39" s="7"/>
      <c r="C39" s="8">
        <v>9426534</v>
      </c>
      <c r="D39" s="8"/>
      <c r="E39" s="8">
        <v>64893242077</v>
      </c>
      <c r="F39" s="8"/>
      <c r="G39" s="8">
        <v>70184641459.022995</v>
      </c>
      <c r="H39" s="8"/>
      <c r="I39" s="8">
        <v>366760</v>
      </c>
      <c r="J39" s="8"/>
      <c r="K39" s="8">
        <v>2918600617</v>
      </c>
      <c r="L39" s="8"/>
      <c r="M39" s="8">
        <v>0</v>
      </c>
      <c r="N39" s="8"/>
      <c r="O39" s="8">
        <v>0</v>
      </c>
      <c r="P39" s="8"/>
      <c r="Q39" s="8">
        <v>9793294</v>
      </c>
      <c r="R39" s="8"/>
      <c r="S39" s="8">
        <v>7970</v>
      </c>
      <c r="T39" s="8"/>
      <c r="U39" s="8">
        <v>67811842694</v>
      </c>
      <c r="V39" s="8"/>
      <c r="W39" s="8">
        <v>77588140488.578995</v>
      </c>
      <c r="X39" s="7"/>
      <c r="Y39" s="9">
        <v>3.2300000000000002E-2</v>
      </c>
    </row>
    <row r="40" spans="1:25" ht="22.5" x14ac:dyDescent="0.55000000000000004">
      <c r="A40" s="7" t="s">
        <v>47</v>
      </c>
      <c r="B40" s="7"/>
      <c r="C40" s="8">
        <v>393633</v>
      </c>
      <c r="D40" s="8"/>
      <c r="E40" s="8">
        <v>25713175067</v>
      </c>
      <c r="F40" s="8"/>
      <c r="G40" s="8">
        <v>31557609766.372501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393633</v>
      </c>
      <c r="R40" s="8"/>
      <c r="S40" s="8">
        <v>97500</v>
      </c>
      <c r="T40" s="8"/>
      <c r="U40" s="8">
        <v>25713175067</v>
      </c>
      <c r="V40" s="8"/>
      <c r="W40" s="8">
        <v>38150861155.875</v>
      </c>
      <c r="X40" s="7"/>
      <c r="Y40" s="9">
        <v>1.5900000000000001E-2</v>
      </c>
    </row>
    <row r="41" spans="1:25" ht="22.5" x14ac:dyDescent="0.55000000000000004">
      <c r="A41" s="7" t="s">
        <v>48</v>
      </c>
      <c r="B41" s="7"/>
      <c r="C41" s="8">
        <v>1464946</v>
      </c>
      <c r="D41" s="8"/>
      <c r="E41" s="8">
        <v>22512315201</v>
      </c>
      <c r="F41" s="8"/>
      <c r="G41" s="8">
        <v>36493113056.778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1464946</v>
      </c>
      <c r="R41" s="8"/>
      <c r="S41" s="8">
        <v>31670</v>
      </c>
      <c r="T41" s="8"/>
      <c r="U41" s="8">
        <v>22512315201</v>
      </c>
      <c r="V41" s="8"/>
      <c r="W41" s="8">
        <v>46118790523.070999</v>
      </c>
      <c r="X41" s="7"/>
      <c r="Y41" s="9">
        <v>1.9199999999999998E-2</v>
      </c>
    </row>
    <row r="42" spans="1:25" ht="22.5" x14ac:dyDescent="0.55000000000000004">
      <c r="A42" s="7" t="s">
        <v>49</v>
      </c>
      <c r="B42" s="7"/>
      <c r="C42" s="8">
        <v>801463</v>
      </c>
      <c r="D42" s="8"/>
      <c r="E42" s="8">
        <v>26876918817</v>
      </c>
      <c r="F42" s="8"/>
      <c r="G42" s="8">
        <v>32664466101.150002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801463</v>
      </c>
      <c r="R42" s="8"/>
      <c r="S42" s="8">
        <v>49970</v>
      </c>
      <c r="T42" s="8"/>
      <c r="U42" s="8">
        <v>26876918817</v>
      </c>
      <c r="V42" s="8"/>
      <c r="W42" s="8">
        <v>39810813928.6455</v>
      </c>
      <c r="X42" s="7"/>
      <c r="Y42" s="9">
        <v>1.66E-2</v>
      </c>
    </row>
    <row r="43" spans="1:25" ht="22.5" x14ac:dyDescent="0.55000000000000004">
      <c r="A43" s="7" t="s">
        <v>50</v>
      </c>
      <c r="B43" s="7"/>
      <c r="C43" s="8">
        <v>1793576</v>
      </c>
      <c r="D43" s="8"/>
      <c r="E43" s="8">
        <v>9328723023</v>
      </c>
      <c r="F43" s="8"/>
      <c r="G43" s="8">
        <v>13924481980.068001</v>
      </c>
      <c r="H43" s="8"/>
      <c r="I43" s="8">
        <v>0</v>
      </c>
      <c r="J43" s="8"/>
      <c r="K43" s="8">
        <v>0</v>
      </c>
      <c r="L43" s="8"/>
      <c r="M43" s="8">
        <v>-1793576</v>
      </c>
      <c r="N43" s="8"/>
      <c r="O43" s="8">
        <v>15355703069</v>
      </c>
      <c r="P43" s="8"/>
      <c r="Q43" s="8">
        <v>0</v>
      </c>
      <c r="R43" s="8"/>
      <c r="S43" s="8">
        <v>0</v>
      </c>
      <c r="T43" s="8"/>
      <c r="U43" s="8">
        <v>0</v>
      </c>
      <c r="V43" s="8"/>
      <c r="W43" s="8">
        <v>0</v>
      </c>
      <c r="X43" s="7"/>
      <c r="Y43" s="9">
        <v>0</v>
      </c>
    </row>
    <row r="44" spans="1:25" ht="22.5" x14ac:dyDescent="0.55000000000000004">
      <c r="A44" s="7" t="s">
        <v>51</v>
      </c>
      <c r="B44" s="7"/>
      <c r="C44" s="8">
        <v>3485179</v>
      </c>
      <c r="D44" s="8"/>
      <c r="E44" s="8">
        <f>20507554972-28</f>
        <v>20507554944</v>
      </c>
      <c r="F44" s="8"/>
      <c r="G44" s="8">
        <f>12232945355.0585-40</f>
        <v>12232945315.0585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5227768</v>
      </c>
      <c r="R44" s="8"/>
      <c r="S44" s="8">
        <v>6390</v>
      </c>
      <c r="T44" s="8"/>
      <c r="U44" s="8">
        <v>30760948648</v>
      </c>
      <c r="V44" s="8"/>
      <c r="W44" s="8">
        <v>33206675166.756001</v>
      </c>
      <c r="X44" s="7"/>
      <c r="Y44" s="9">
        <v>1.38E-2</v>
      </c>
    </row>
    <row r="45" spans="1:25" ht="22.5" x14ac:dyDescent="0.55000000000000004">
      <c r="A45" s="7" t="s">
        <v>52</v>
      </c>
      <c r="B45" s="7"/>
      <c r="C45" s="8">
        <v>0</v>
      </c>
      <c r="D45" s="8"/>
      <c r="E45" s="8">
        <v>0</v>
      </c>
      <c r="F45" s="8"/>
      <c r="G45" s="8">
        <v>0</v>
      </c>
      <c r="H45" s="8"/>
      <c r="I45" s="8">
        <v>5533984</v>
      </c>
      <c r="J45" s="8"/>
      <c r="K45" s="8">
        <v>28305954565</v>
      </c>
      <c r="L45" s="8"/>
      <c r="M45" s="8">
        <v>0</v>
      </c>
      <c r="N45" s="8"/>
      <c r="O45" s="8">
        <v>0</v>
      </c>
      <c r="P45" s="8"/>
      <c r="Q45" s="8">
        <v>5533984</v>
      </c>
      <c r="R45" s="8"/>
      <c r="S45" s="8">
        <v>5056</v>
      </c>
      <c r="T45" s="8"/>
      <c r="U45" s="8">
        <v>28305954565</v>
      </c>
      <c r="V45" s="8"/>
      <c r="W45" s="8">
        <v>27813343156.5312</v>
      </c>
      <c r="X45" s="7"/>
      <c r="Y45" s="9">
        <v>1.1599999999999999E-2</v>
      </c>
    </row>
    <row r="46" spans="1:25" ht="22.5" x14ac:dyDescent="0.55000000000000004">
      <c r="A46" s="7" t="s">
        <v>53</v>
      </c>
      <c r="B46" s="7"/>
      <c r="C46" s="8">
        <v>0</v>
      </c>
      <c r="D46" s="8"/>
      <c r="E46" s="8">
        <v>0</v>
      </c>
      <c r="F46" s="8"/>
      <c r="G46" s="8">
        <v>0</v>
      </c>
      <c r="H46" s="8"/>
      <c r="I46" s="8">
        <v>2816894</v>
      </c>
      <c r="J46" s="8"/>
      <c r="K46" s="8">
        <v>22619083913</v>
      </c>
      <c r="L46" s="8"/>
      <c r="M46" s="8">
        <v>0</v>
      </c>
      <c r="N46" s="8"/>
      <c r="O46" s="8">
        <v>0</v>
      </c>
      <c r="P46" s="8"/>
      <c r="Q46" s="8">
        <v>2816894</v>
      </c>
      <c r="R46" s="8"/>
      <c r="S46" s="8">
        <v>8630</v>
      </c>
      <c r="T46" s="8"/>
      <c r="U46" s="8">
        <v>22619083913</v>
      </c>
      <c r="V46" s="8"/>
      <c r="W46" s="8">
        <v>24165151938.441002</v>
      </c>
      <c r="X46" s="7"/>
      <c r="Y46" s="9">
        <v>1.01E-2</v>
      </c>
    </row>
    <row r="47" spans="1:25" ht="22.5" x14ac:dyDescent="0.55000000000000004">
      <c r="A47" s="7" t="s">
        <v>54</v>
      </c>
      <c r="B47" s="7"/>
      <c r="C47" s="8">
        <v>0</v>
      </c>
      <c r="D47" s="8"/>
      <c r="E47" s="8">
        <v>0</v>
      </c>
      <c r="F47" s="8"/>
      <c r="G47" s="8">
        <v>0</v>
      </c>
      <c r="H47" s="8"/>
      <c r="I47" s="8">
        <v>1500000</v>
      </c>
      <c r="J47" s="8"/>
      <c r="K47" s="8">
        <v>1447368985</v>
      </c>
      <c r="L47" s="8"/>
      <c r="M47" s="8">
        <v>0</v>
      </c>
      <c r="N47" s="8"/>
      <c r="O47" s="8">
        <v>0</v>
      </c>
      <c r="P47" s="8"/>
      <c r="Q47" s="8">
        <v>1500000</v>
      </c>
      <c r="R47" s="8"/>
      <c r="S47" s="8">
        <v>966</v>
      </c>
      <c r="T47" s="8"/>
      <c r="U47" s="8">
        <v>1447368985</v>
      </c>
      <c r="V47" s="8"/>
      <c r="W47" s="8">
        <v>1448626882.5</v>
      </c>
      <c r="X47" s="7"/>
      <c r="Y47" s="9">
        <v>5.9999999999999995E-4</v>
      </c>
    </row>
    <row r="48" spans="1:25" ht="22.5" x14ac:dyDescent="0.55000000000000004">
      <c r="A48" s="7" t="s">
        <v>55</v>
      </c>
      <c r="B48" s="7"/>
      <c r="C48" s="8">
        <v>0</v>
      </c>
      <c r="D48" s="8"/>
      <c r="E48" s="8">
        <v>0</v>
      </c>
      <c r="F48" s="8"/>
      <c r="G48" s="8">
        <v>0</v>
      </c>
      <c r="H48" s="8"/>
      <c r="I48" s="8">
        <v>3870000</v>
      </c>
      <c r="J48" s="8"/>
      <c r="K48" s="8">
        <v>1100490539</v>
      </c>
      <c r="L48" s="8"/>
      <c r="M48" s="8">
        <v>0</v>
      </c>
      <c r="N48" s="8"/>
      <c r="O48" s="8">
        <v>0</v>
      </c>
      <c r="P48" s="8"/>
      <c r="Q48" s="8">
        <v>3870000</v>
      </c>
      <c r="R48" s="8"/>
      <c r="S48" s="8">
        <v>301</v>
      </c>
      <c r="T48" s="8"/>
      <c r="U48" s="8">
        <v>1100490539</v>
      </c>
      <c r="V48" s="8"/>
      <c r="W48" s="8">
        <v>1164570045.9749999</v>
      </c>
      <c r="X48" s="7"/>
      <c r="Y48" s="9">
        <v>5.0000000000000001E-4</v>
      </c>
    </row>
    <row r="49" spans="1:25" ht="22.5" x14ac:dyDescent="0.55000000000000004">
      <c r="A49" s="7" t="s">
        <v>56</v>
      </c>
      <c r="B49" s="7"/>
      <c r="C49" s="8">
        <v>0</v>
      </c>
      <c r="D49" s="8"/>
      <c r="E49" s="8">
        <v>0</v>
      </c>
      <c r="F49" s="8"/>
      <c r="G49" s="8">
        <v>0</v>
      </c>
      <c r="H49" s="8"/>
      <c r="I49" s="8">
        <v>919233</v>
      </c>
      <c r="J49" s="8"/>
      <c r="K49" s="8">
        <v>31385471591</v>
      </c>
      <c r="L49" s="8"/>
      <c r="M49" s="8">
        <v>0</v>
      </c>
      <c r="N49" s="8"/>
      <c r="O49" s="8">
        <v>0</v>
      </c>
      <c r="P49" s="8"/>
      <c r="Q49" s="8">
        <v>919233</v>
      </c>
      <c r="R49" s="8"/>
      <c r="S49" s="8">
        <v>36850</v>
      </c>
      <c r="T49" s="8"/>
      <c r="U49" s="8">
        <v>31385471591</v>
      </c>
      <c r="V49" s="8"/>
      <c r="W49" s="8">
        <v>33672187320.502499</v>
      </c>
      <c r="X49" s="7"/>
      <c r="Y49" s="9">
        <v>1.4E-2</v>
      </c>
    </row>
    <row r="50" spans="1:25" ht="22.5" x14ac:dyDescent="0.55000000000000004">
      <c r="A50" s="7" t="s">
        <v>57</v>
      </c>
      <c r="B50" s="7"/>
      <c r="C50" s="8">
        <v>0</v>
      </c>
      <c r="D50" s="8"/>
      <c r="E50" s="8">
        <v>0</v>
      </c>
      <c r="F50" s="8"/>
      <c r="G50" s="8">
        <v>0</v>
      </c>
      <c r="H50" s="8"/>
      <c r="I50" s="8">
        <v>130</v>
      </c>
      <c r="J50" s="8"/>
      <c r="K50" s="8">
        <v>5113738</v>
      </c>
      <c r="L50" s="8"/>
      <c r="M50" s="8">
        <v>-130</v>
      </c>
      <c r="N50" s="8"/>
      <c r="O50" s="8">
        <v>5126417</v>
      </c>
      <c r="P50" s="8"/>
      <c r="Q50" s="8">
        <v>0</v>
      </c>
      <c r="R50" s="8"/>
      <c r="S50" s="8">
        <v>0</v>
      </c>
      <c r="T50" s="8"/>
      <c r="U50" s="8">
        <v>0</v>
      </c>
      <c r="V50" s="8"/>
      <c r="W50" s="8">
        <v>0</v>
      </c>
      <c r="X50" s="7"/>
      <c r="Y50" s="9">
        <v>0</v>
      </c>
    </row>
    <row r="51" spans="1:25" ht="22.5" x14ac:dyDescent="0.55000000000000004">
      <c r="A51" s="7" t="s">
        <v>58</v>
      </c>
      <c r="B51" s="7"/>
      <c r="C51" s="8">
        <v>0</v>
      </c>
      <c r="D51" s="8"/>
      <c r="E51" s="8">
        <v>0</v>
      </c>
      <c r="F51" s="8"/>
      <c r="G51" s="8">
        <v>0</v>
      </c>
      <c r="H51" s="8"/>
      <c r="I51" s="8">
        <v>15198519</v>
      </c>
      <c r="J51" s="8"/>
      <c r="K51" s="8">
        <v>26882472495</v>
      </c>
      <c r="L51" s="8"/>
      <c r="M51" s="8">
        <v>0</v>
      </c>
      <c r="N51" s="8"/>
      <c r="O51" s="8">
        <v>0</v>
      </c>
      <c r="P51" s="8"/>
      <c r="Q51" s="8">
        <v>15198519</v>
      </c>
      <c r="R51" s="8"/>
      <c r="S51" s="8">
        <v>2214</v>
      </c>
      <c r="T51" s="8"/>
      <c r="U51" s="8">
        <v>26882472495</v>
      </c>
      <c r="V51" s="8"/>
      <c r="W51" s="8">
        <v>33449306415.657299</v>
      </c>
      <c r="X51" s="7"/>
      <c r="Y51" s="9">
        <v>1.3899999999999999E-2</v>
      </c>
    </row>
    <row r="52" spans="1:25" ht="22.5" x14ac:dyDescent="0.55000000000000004">
      <c r="A52" s="7" t="s">
        <v>59</v>
      </c>
      <c r="B52" s="7"/>
      <c r="C52" s="8">
        <v>0</v>
      </c>
      <c r="D52" s="8"/>
      <c r="E52" s="8">
        <v>0</v>
      </c>
      <c r="F52" s="8"/>
      <c r="G52" s="8">
        <v>0</v>
      </c>
      <c r="H52" s="8"/>
      <c r="I52" s="8">
        <v>2472821</v>
      </c>
      <c r="J52" s="8"/>
      <c r="K52" s="8">
        <v>17550778092</v>
      </c>
      <c r="L52" s="8"/>
      <c r="M52" s="8">
        <v>-15000</v>
      </c>
      <c r="N52" s="8"/>
      <c r="O52" s="8">
        <v>118838684</v>
      </c>
      <c r="P52" s="8"/>
      <c r="Q52" s="8">
        <v>2457821</v>
      </c>
      <c r="R52" s="8"/>
      <c r="S52" s="8">
        <v>8000</v>
      </c>
      <c r="T52" s="8"/>
      <c r="U52" s="8">
        <v>17444316010</v>
      </c>
      <c r="V52" s="8"/>
      <c r="W52" s="8">
        <v>19545575720.400002</v>
      </c>
      <c r="X52" s="7"/>
      <c r="Y52" s="9">
        <v>8.0999999999999996E-3</v>
      </c>
    </row>
    <row r="53" spans="1:25" ht="22.5" x14ac:dyDescent="0.55000000000000004">
      <c r="A53" s="7" t="s">
        <v>60</v>
      </c>
      <c r="B53" s="7"/>
      <c r="C53" s="8">
        <v>0</v>
      </c>
      <c r="D53" s="8"/>
      <c r="E53" s="8">
        <v>0</v>
      </c>
      <c r="F53" s="8"/>
      <c r="G53" s="8">
        <v>0</v>
      </c>
      <c r="H53" s="8"/>
      <c r="I53" s="8">
        <v>43149</v>
      </c>
      <c r="J53" s="8"/>
      <c r="K53" s="8">
        <v>154829620</v>
      </c>
      <c r="L53" s="8"/>
      <c r="M53" s="8">
        <v>-43149</v>
      </c>
      <c r="N53" s="8"/>
      <c r="O53" s="8">
        <v>155613141</v>
      </c>
      <c r="P53" s="8"/>
      <c r="Q53" s="8">
        <v>0</v>
      </c>
      <c r="R53" s="8"/>
      <c r="S53" s="8">
        <v>0</v>
      </c>
      <c r="T53" s="8"/>
      <c r="U53" s="8">
        <v>0</v>
      </c>
      <c r="V53" s="8"/>
      <c r="W53" s="8">
        <v>0</v>
      </c>
      <c r="X53" s="7"/>
      <c r="Y53" s="9">
        <v>0</v>
      </c>
    </row>
    <row r="54" spans="1:25" ht="22.5" x14ac:dyDescent="0.55000000000000004">
      <c r="A54" s="7" t="s">
        <v>61</v>
      </c>
      <c r="B54" s="7"/>
      <c r="C54" s="8">
        <v>0</v>
      </c>
      <c r="D54" s="8"/>
      <c r="E54" s="8">
        <v>0</v>
      </c>
      <c r="F54" s="8"/>
      <c r="G54" s="8">
        <v>0</v>
      </c>
      <c r="H54" s="8"/>
      <c r="I54" s="8">
        <v>1966863</v>
      </c>
      <c r="J54" s="8"/>
      <c r="K54" s="8">
        <v>8238170908</v>
      </c>
      <c r="L54" s="8"/>
      <c r="M54" s="8">
        <v>0</v>
      </c>
      <c r="N54" s="8"/>
      <c r="O54" s="8">
        <v>0</v>
      </c>
      <c r="P54" s="8"/>
      <c r="Q54" s="8">
        <v>1966863</v>
      </c>
      <c r="R54" s="8"/>
      <c r="S54" s="8">
        <v>5429</v>
      </c>
      <c r="T54" s="8"/>
      <c r="U54" s="8">
        <f>8238170908-27</f>
        <v>8238170881</v>
      </c>
      <c r="V54" s="8"/>
      <c r="W54" s="8">
        <f>10614564536.5993-45</f>
        <v>10614564491.5993</v>
      </c>
      <c r="X54" s="7"/>
      <c r="Y54" s="9">
        <v>4.4000000000000003E-3</v>
      </c>
    </row>
    <row r="55" spans="1:25" ht="23.25" thickBot="1" x14ac:dyDescent="0.6">
      <c r="A55" s="7"/>
      <c r="B55" s="7"/>
      <c r="C55" s="10">
        <f>SUM(C9:C54)</f>
        <v>199805885</v>
      </c>
      <c r="D55" s="8"/>
      <c r="E55" s="10">
        <f>SUM(E9:E54)</f>
        <v>1467915080788</v>
      </c>
      <c r="F55" s="8"/>
      <c r="G55" s="10">
        <f>SUM(G9:G54)</f>
        <v>1876881139730.0767</v>
      </c>
      <c r="H55" s="8"/>
      <c r="I55" s="10">
        <f>SUM(I9:I54)</f>
        <v>37525777</v>
      </c>
      <c r="J55" s="8"/>
      <c r="K55" s="10">
        <f>SUM(K9:K54)</f>
        <v>173080474538</v>
      </c>
      <c r="L55" s="8"/>
      <c r="M55" s="10">
        <f>SUM(M9:M54)</f>
        <v>-16731471</v>
      </c>
      <c r="N55" s="8"/>
      <c r="O55" s="10">
        <f>SUM(O9:O54)</f>
        <v>113898186480</v>
      </c>
      <c r="P55" s="8"/>
      <c r="Q55" s="10">
        <f>SUM(Q9:Q54)</f>
        <v>225842780</v>
      </c>
      <c r="R55" s="8"/>
      <c r="S55" s="10">
        <f>SUM(S9:S54)</f>
        <v>948351</v>
      </c>
      <c r="T55" s="8"/>
      <c r="U55" s="10">
        <f>SUM(U9:U54)</f>
        <v>1570112290146</v>
      </c>
      <c r="V55" s="8"/>
      <c r="W55" s="10">
        <f>SUM(W9:W54)</f>
        <v>2318884892868.4409</v>
      </c>
      <c r="X55" s="7"/>
      <c r="Y55" s="11">
        <f>SUM(Y9:Y54)</f>
        <v>0.9649000000000002</v>
      </c>
    </row>
    <row r="56" spans="1:25" ht="23.25" thickTop="1" x14ac:dyDescent="0.55000000000000004">
      <c r="A56" s="7"/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17"/>
      <c r="V56" s="8"/>
      <c r="W56" s="8"/>
      <c r="X56" s="7"/>
      <c r="Y56" s="7"/>
    </row>
    <row r="57" spans="1:25" ht="22.5" x14ac:dyDescent="0.55000000000000004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17"/>
      <c r="V57" s="8"/>
      <c r="W57" s="8"/>
      <c r="X57" s="7"/>
      <c r="Y57" s="7"/>
    </row>
    <row r="58" spans="1:25" ht="22.5" x14ac:dyDescent="0.55000000000000004">
      <c r="A58" s="7"/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7"/>
      <c r="Y58" s="7"/>
    </row>
    <row r="59" spans="1:25" ht="22.5" x14ac:dyDescent="0.55000000000000004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7"/>
      <c r="Y59" s="7"/>
    </row>
    <row r="60" spans="1:25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5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5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5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5" x14ac:dyDescent="0.4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3:23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3:23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3:23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3:23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3:23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3:23" x14ac:dyDescent="0.4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3:23" x14ac:dyDescent="0.4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3:23" x14ac:dyDescent="0.4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3:23" x14ac:dyDescent="0.4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3:23" x14ac:dyDescent="0.4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3:23" x14ac:dyDescent="0.4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3:23" x14ac:dyDescent="0.4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3:23" x14ac:dyDescent="0.4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3:23" x14ac:dyDescent="0.4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3:23" x14ac:dyDescent="0.4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3:23" x14ac:dyDescent="0.4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3:23" x14ac:dyDescent="0.4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3:23" x14ac:dyDescent="0.4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3:23" x14ac:dyDescent="0.4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3:23" x14ac:dyDescent="0.4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3:23" x14ac:dyDescent="0.4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3:23" x14ac:dyDescent="0.4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3:23" x14ac:dyDescent="0.4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3:23" x14ac:dyDescent="0.4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3:23" x14ac:dyDescent="0.4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3:23" x14ac:dyDescent="0.4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3:23" x14ac:dyDescent="0.4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3:23" x14ac:dyDescent="0.4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3:23" x14ac:dyDescent="0.4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3:23" x14ac:dyDescent="0.4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</sheetData>
  <mergeCells count="21">
    <mergeCell ref="A6:A8"/>
    <mergeCell ref="C7:C8"/>
    <mergeCell ref="E7:E8"/>
    <mergeCell ref="G7:G8"/>
    <mergeCell ref="C6:G6"/>
    <mergeCell ref="A3:Y3"/>
    <mergeCell ref="A4:Y4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O48" sqref="O4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95</v>
      </c>
      <c r="B3" s="13"/>
      <c r="C3" s="13"/>
      <c r="D3" s="13"/>
      <c r="E3" s="13"/>
    </row>
    <row r="4" spans="1:5" ht="30" x14ac:dyDescent="0.45">
      <c r="A4" s="13" t="s">
        <v>157</v>
      </c>
      <c r="B4" s="13"/>
      <c r="C4" s="13"/>
      <c r="D4" s="13"/>
      <c r="E4" s="13"/>
    </row>
    <row r="6" spans="1:5" ht="30" x14ac:dyDescent="0.45">
      <c r="A6" s="18" t="s">
        <v>149</v>
      </c>
      <c r="C6" s="14" t="s">
        <v>97</v>
      </c>
      <c r="E6" s="14" t="s">
        <v>6</v>
      </c>
    </row>
    <row r="7" spans="1:5" x14ac:dyDescent="0.45">
      <c r="A7" s="1" t="s">
        <v>149</v>
      </c>
      <c r="C7" s="4">
        <v>-297</v>
      </c>
      <c r="D7" s="4"/>
      <c r="E7" s="4">
        <v>1151561794</v>
      </c>
    </row>
    <row r="8" spans="1:5" x14ac:dyDescent="0.45">
      <c r="A8" s="1" t="s">
        <v>150</v>
      </c>
      <c r="C8" s="4">
        <v>0</v>
      </c>
      <c r="D8" s="4"/>
      <c r="E8" s="4">
        <v>41863</v>
      </c>
    </row>
    <row r="9" spans="1:5" x14ac:dyDescent="0.45">
      <c r="A9" s="1" t="s">
        <v>151</v>
      </c>
      <c r="C9" s="4">
        <v>22712265</v>
      </c>
      <c r="D9" s="4"/>
      <c r="E9" s="4">
        <v>137937101</v>
      </c>
    </row>
    <row r="10" spans="1:5" ht="19.5" thickBot="1" x14ac:dyDescent="0.5">
      <c r="A10" s="1" t="s">
        <v>105</v>
      </c>
      <c r="C10" s="5">
        <f>SUM(C7:C9)</f>
        <v>22711968</v>
      </c>
      <c r="D10" s="4"/>
      <c r="E10" s="5">
        <f>SUM(E7:E9)</f>
        <v>1289540758</v>
      </c>
    </row>
    <row r="11" spans="1:5" ht="19.5" thickTop="1" x14ac:dyDescent="0.45">
      <c r="C11" s="4"/>
      <c r="D11" s="4"/>
      <c r="E11" s="4"/>
    </row>
  </sheetData>
  <mergeCells count="5">
    <mergeCell ref="A3:E3"/>
    <mergeCell ref="A4:E4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O48" sqref="O48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95</v>
      </c>
      <c r="B3" s="13"/>
      <c r="C3" s="13"/>
      <c r="D3" s="13"/>
      <c r="E3" s="13"/>
      <c r="F3" s="13"/>
      <c r="G3" s="13"/>
    </row>
    <row r="4" spans="1:7" ht="30" x14ac:dyDescent="0.45">
      <c r="A4" s="13" t="s">
        <v>158</v>
      </c>
      <c r="B4" s="13"/>
      <c r="C4" s="13"/>
      <c r="D4" s="13"/>
      <c r="E4" s="13"/>
      <c r="F4" s="13"/>
      <c r="G4" s="13"/>
    </row>
    <row r="6" spans="1:7" ht="30" x14ac:dyDescent="0.45">
      <c r="A6" s="14" t="s">
        <v>99</v>
      </c>
      <c r="C6" s="18" t="s">
        <v>69</v>
      </c>
      <c r="E6" s="14" t="s">
        <v>143</v>
      </c>
      <c r="G6" s="14" t="s">
        <v>13</v>
      </c>
    </row>
    <row r="7" spans="1:7" x14ac:dyDescent="0.45">
      <c r="A7" s="1" t="s">
        <v>152</v>
      </c>
      <c r="C7" s="4">
        <v>394820357373</v>
      </c>
      <c r="E7" s="1" t="s">
        <v>153</v>
      </c>
      <c r="G7" s="1" t="s">
        <v>154</v>
      </c>
    </row>
    <row r="8" spans="1:7" x14ac:dyDescent="0.45">
      <c r="A8" s="1" t="s">
        <v>155</v>
      </c>
      <c r="C8" s="4">
        <v>0</v>
      </c>
      <c r="E8" s="1" t="s">
        <v>16</v>
      </c>
      <c r="G8" s="1" t="s">
        <v>16</v>
      </c>
    </row>
    <row r="9" spans="1:7" x14ac:dyDescent="0.45">
      <c r="A9" s="1" t="s">
        <v>156</v>
      </c>
      <c r="C9" s="4">
        <v>13155114</v>
      </c>
      <c r="E9" s="1" t="s">
        <v>16</v>
      </c>
      <c r="G9" s="1" t="s">
        <v>16</v>
      </c>
    </row>
    <row r="10" spans="1:7" ht="19.5" thickBot="1" x14ac:dyDescent="0.5">
      <c r="C10" s="5">
        <f>SUM(C7:C9)</f>
        <v>394833512487</v>
      </c>
    </row>
    <row r="11" spans="1:7" ht="19.5" thickTop="1" x14ac:dyDescent="0.45">
      <c r="C11" s="4"/>
    </row>
  </sheetData>
  <mergeCells count="6">
    <mergeCell ref="A2:G2"/>
    <mergeCell ref="A6"/>
    <mergeCell ref="E6"/>
    <mergeCell ref="G6"/>
    <mergeCell ref="A4:G4"/>
    <mergeCell ref="A3:G3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Normal="100" zoomScaleSheetLayoutView="100" workbookViewId="0">
      <selection activeCell="O48" sqref="O48"/>
    </sheetView>
  </sheetViews>
  <sheetFormatPr defaultRowHeight="18.75" x14ac:dyDescent="0.45"/>
  <cols>
    <col min="1" max="1" width="21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64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64</v>
      </c>
      <c r="C7" s="14" t="s">
        <v>66</v>
      </c>
      <c r="E7" s="14" t="s">
        <v>67</v>
      </c>
      <c r="G7" s="14" t="s">
        <v>68</v>
      </c>
      <c r="I7" s="14" t="s">
        <v>62</v>
      </c>
      <c r="K7" s="14" t="s">
        <v>69</v>
      </c>
      <c r="M7" s="14" t="s">
        <v>70</v>
      </c>
      <c r="O7" s="14" t="s">
        <v>71</v>
      </c>
      <c r="Q7" s="14" t="s">
        <v>69</v>
      </c>
      <c r="S7" s="14" t="s">
        <v>63</v>
      </c>
    </row>
    <row r="8" spans="1:19" x14ac:dyDescent="0.45">
      <c r="A8" s="1" t="s">
        <v>72</v>
      </c>
      <c r="C8" s="1" t="s">
        <v>73</v>
      </c>
      <c r="E8" s="1" t="s">
        <v>74</v>
      </c>
      <c r="G8" s="1" t="s">
        <v>75</v>
      </c>
      <c r="I8" s="4">
        <v>0</v>
      </c>
      <c r="K8" s="4">
        <v>6485157523</v>
      </c>
      <c r="L8" s="4"/>
      <c r="M8" s="4">
        <v>205401354804</v>
      </c>
      <c r="N8" s="4"/>
      <c r="O8" s="4">
        <v>167081089140</v>
      </c>
      <c r="P8" s="4"/>
      <c r="Q8" s="4">
        <v>44805423187</v>
      </c>
      <c r="S8" s="3">
        <v>1.8599999999999998E-2</v>
      </c>
    </row>
    <row r="9" spans="1:19" x14ac:dyDescent="0.45">
      <c r="A9" s="1" t="s">
        <v>76</v>
      </c>
      <c r="C9" s="1" t="s">
        <v>77</v>
      </c>
      <c r="E9" s="1" t="s">
        <v>74</v>
      </c>
      <c r="G9" s="1" t="s">
        <v>78</v>
      </c>
      <c r="I9" s="4">
        <v>10</v>
      </c>
      <c r="K9" s="4">
        <v>9286817394</v>
      </c>
      <c r="L9" s="4"/>
      <c r="M9" s="4">
        <v>146904396761</v>
      </c>
      <c r="N9" s="4"/>
      <c r="O9" s="4">
        <v>148553143466</v>
      </c>
      <c r="P9" s="4"/>
      <c r="Q9" s="4">
        <v>7638070689</v>
      </c>
      <c r="S9" s="3">
        <v>3.2000000000000002E-3</v>
      </c>
    </row>
    <row r="10" spans="1:19" x14ac:dyDescent="0.45">
      <c r="A10" s="1" t="s">
        <v>79</v>
      </c>
      <c r="C10" s="1" t="s">
        <v>80</v>
      </c>
      <c r="E10" s="1" t="s">
        <v>74</v>
      </c>
      <c r="G10" s="1" t="s">
        <v>81</v>
      </c>
      <c r="I10" s="4">
        <v>10</v>
      </c>
      <c r="K10" s="4">
        <v>513011742</v>
      </c>
      <c r="L10" s="4"/>
      <c r="M10" s="4">
        <v>932029693</v>
      </c>
      <c r="N10" s="4"/>
      <c r="O10" s="4">
        <v>0</v>
      </c>
      <c r="P10" s="4"/>
      <c r="Q10" s="4">
        <v>1445041435</v>
      </c>
      <c r="S10" s="3">
        <v>5.9999999999999995E-4</v>
      </c>
    </row>
    <row r="11" spans="1:19" x14ac:dyDescent="0.45">
      <c r="A11" s="1" t="s">
        <v>82</v>
      </c>
      <c r="C11" s="1" t="s">
        <v>83</v>
      </c>
      <c r="E11" s="1" t="s">
        <v>74</v>
      </c>
      <c r="G11" s="1" t="s">
        <v>84</v>
      </c>
      <c r="I11" s="4">
        <v>10</v>
      </c>
      <c r="K11" s="4">
        <v>4049098</v>
      </c>
      <c r="L11" s="4"/>
      <c r="M11" s="4">
        <v>16019</v>
      </c>
      <c r="N11" s="4"/>
      <c r="O11" s="4">
        <v>0</v>
      </c>
      <c r="P11" s="4"/>
      <c r="Q11" s="4">
        <v>4065117</v>
      </c>
      <c r="S11" s="3">
        <v>0</v>
      </c>
    </row>
    <row r="12" spans="1:19" x14ac:dyDescent="0.45">
      <c r="A12" s="1" t="s">
        <v>85</v>
      </c>
      <c r="C12" s="1" t="s">
        <v>86</v>
      </c>
      <c r="E12" s="1" t="s">
        <v>74</v>
      </c>
      <c r="G12" s="1" t="s">
        <v>84</v>
      </c>
      <c r="I12" s="4">
        <v>10</v>
      </c>
      <c r="K12" s="4">
        <v>568100140</v>
      </c>
      <c r="L12" s="4"/>
      <c r="M12" s="4">
        <v>23576628444</v>
      </c>
      <c r="N12" s="4"/>
      <c r="O12" s="4">
        <v>22361000000</v>
      </c>
      <c r="P12" s="4"/>
      <c r="Q12" s="4">
        <v>1783728584</v>
      </c>
      <c r="S12" s="3">
        <v>6.9999999999999999E-4</v>
      </c>
    </row>
    <row r="13" spans="1:19" x14ac:dyDescent="0.45">
      <c r="A13" s="1" t="s">
        <v>76</v>
      </c>
      <c r="C13" s="1" t="s">
        <v>87</v>
      </c>
      <c r="E13" s="1" t="s">
        <v>74</v>
      </c>
      <c r="G13" s="1" t="s">
        <v>88</v>
      </c>
      <c r="I13" s="4">
        <v>0</v>
      </c>
      <c r="K13" s="4">
        <v>678</v>
      </c>
      <c r="L13" s="4"/>
      <c r="M13" s="4">
        <v>0</v>
      </c>
      <c r="N13" s="4"/>
      <c r="O13" s="4">
        <v>0</v>
      </c>
      <c r="P13" s="4"/>
      <c r="Q13" s="4">
        <v>678</v>
      </c>
      <c r="S13" s="3">
        <v>0</v>
      </c>
    </row>
    <row r="14" spans="1:19" x14ac:dyDescent="0.45">
      <c r="A14" s="1" t="s">
        <v>89</v>
      </c>
      <c r="C14" s="1" t="s">
        <v>90</v>
      </c>
      <c r="E14" s="1" t="s">
        <v>91</v>
      </c>
      <c r="G14" s="1" t="s">
        <v>92</v>
      </c>
      <c r="I14" s="4">
        <v>0</v>
      </c>
      <c r="K14" s="4">
        <v>659921</v>
      </c>
      <c r="L14" s="4"/>
      <c r="M14" s="4">
        <v>9730500000</v>
      </c>
      <c r="N14" s="4"/>
      <c r="O14" s="4">
        <v>9725500000</v>
      </c>
      <c r="P14" s="4"/>
      <c r="Q14" s="4">
        <v>5659921</v>
      </c>
      <c r="S14" s="3">
        <v>0</v>
      </c>
    </row>
    <row r="15" spans="1:19" x14ac:dyDescent="0.45">
      <c r="A15" s="1" t="s">
        <v>76</v>
      </c>
      <c r="C15" s="1" t="s">
        <v>93</v>
      </c>
      <c r="E15" s="1" t="s">
        <v>91</v>
      </c>
      <c r="G15" s="1" t="s">
        <v>94</v>
      </c>
      <c r="I15" s="4">
        <v>0</v>
      </c>
      <c r="K15" s="4">
        <v>50000000</v>
      </c>
      <c r="L15" s="4"/>
      <c r="M15" s="4">
        <v>0</v>
      </c>
      <c r="N15" s="4"/>
      <c r="O15" s="4">
        <v>0</v>
      </c>
      <c r="P15" s="4"/>
      <c r="Q15" s="4">
        <v>50000000</v>
      </c>
      <c r="S15" s="3">
        <v>0</v>
      </c>
    </row>
    <row r="16" spans="1:19" ht="19.5" thickBot="1" x14ac:dyDescent="0.5">
      <c r="K16" s="5">
        <f>SUM(K8:K15)</f>
        <v>16907796496</v>
      </c>
      <c r="L16" s="4"/>
      <c r="M16" s="5">
        <f>SUM(M8:M15)</f>
        <v>386544925721</v>
      </c>
      <c r="N16" s="4"/>
      <c r="O16" s="5">
        <f>SUM(O8:O15)</f>
        <v>347720732606</v>
      </c>
      <c r="P16" s="4"/>
      <c r="Q16" s="5">
        <f>SUM(Q8:Q15)</f>
        <v>55731989611</v>
      </c>
      <c r="S16" s="6">
        <f>SUM(S8:S15)</f>
        <v>2.3099999999999999E-2</v>
      </c>
    </row>
    <row r="17" spans="11:17" ht="19.5" thickTop="1" x14ac:dyDescent="0.45">
      <c r="K17" s="4"/>
      <c r="L17" s="4"/>
      <c r="M17" s="4"/>
      <c r="N17" s="4"/>
      <c r="O17" s="4"/>
      <c r="P17" s="4"/>
      <c r="Q17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5"/>
  <sheetViews>
    <sheetView rightToLeft="1" view="pageBreakPreview" zoomScaleNormal="100" zoomScaleSheetLayoutView="100" workbookViewId="0">
      <selection activeCell="O48" sqref="O4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96</v>
      </c>
      <c r="B6" s="14" t="s">
        <v>96</v>
      </c>
      <c r="C6" s="14" t="s">
        <v>96</v>
      </c>
      <c r="D6" s="14" t="s">
        <v>96</v>
      </c>
      <c r="E6" s="14" t="s">
        <v>96</v>
      </c>
      <c r="G6" s="14" t="s">
        <v>97</v>
      </c>
      <c r="H6" s="14" t="s">
        <v>97</v>
      </c>
      <c r="I6" s="14" t="s">
        <v>97</v>
      </c>
      <c r="J6" s="14" t="s">
        <v>97</v>
      </c>
      <c r="K6" s="14" t="s">
        <v>97</v>
      </c>
      <c r="M6" s="14" t="s">
        <v>98</v>
      </c>
      <c r="N6" s="14" t="s">
        <v>98</v>
      </c>
      <c r="O6" s="14" t="s">
        <v>98</v>
      </c>
      <c r="P6" s="14" t="s">
        <v>98</v>
      </c>
      <c r="Q6" s="14" t="s">
        <v>98</v>
      </c>
    </row>
    <row r="7" spans="1:17" ht="30" x14ac:dyDescent="0.45">
      <c r="A7" s="14" t="s">
        <v>99</v>
      </c>
      <c r="C7" s="14" t="s">
        <v>100</v>
      </c>
      <c r="E7" s="14" t="s">
        <v>62</v>
      </c>
      <c r="G7" s="14" t="s">
        <v>101</v>
      </c>
      <c r="I7" s="14" t="s">
        <v>102</v>
      </c>
      <c r="K7" s="14" t="s">
        <v>103</v>
      </c>
      <c r="M7" s="14" t="s">
        <v>101</v>
      </c>
      <c r="O7" s="14" t="s">
        <v>102</v>
      </c>
      <c r="Q7" s="14" t="s">
        <v>103</v>
      </c>
    </row>
    <row r="8" spans="1:17" x14ac:dyDescent="0.45">
      <c r="A8" s="1" t="s">
        <v>104</v>
      </c>
      <c r="C8" s="1" t="s">
        <v>105</v>
      </c>
      <c r="E8" s="4">
        <v>18</v>
      </c>
      <c r="G8" s="4">
        <v>0</v>
      </c>
      <c r="H8" s="4"/>
      <c r="I8" s="4" t="s">
        <v>105</v>
      </c>
      <c r="J8" s="4"/>
      <c r="K8" s="4">
        <v>0</v>
      </c>
      <c r="L8" s="4"/>
      <c r="M8" s="4">
        <v>136117346</v>
      </c>
      <c r="N8" s="4"/>
      <c r="O8" s="4" t="s">
        <v>105</v>
      </c>
      <c r="P8" s="4"/>
      <c r="Q8" s="4">
        <v>136117346</v>
      </c>
    </row>
    <row r="9" spans="1:17" x14ac:dyDescent="0.45">
      <c r="A9" s="1" t="s">
        <v>72</v>
      </c>
      <c r="C9" s="2">
        <v>30</v>
      </c>
      <c r="E9" s="4">
        <v>0</v>
      </c>
      <c r="G9" s="4">
        <v>0</v>
      </c>
      <c r="H9" s="4"/>
      <c r="I9" s="4">
        <v>0</v>
      </c>
      <c r="J9" s="4"/>
      <c r="K9" s="4">
        <v>0</v>
      </c>
      <c r="L9" s="4"/>
      <c r="M9" s="4">
        <v>382176</v>
      </c>
      <c r="N9" s="4"/>
      <c r="O9" s="4">
        <v>0</v>
      </c>
      <c r="P9" s="4"/>
      <c r="Q9" s="4">
        <v>382176</v>
      </c>
    </row>
    <row r="10" spans="1:17" x14ac:dyDescent="0.45">
      <c r="A10" s="1" t="s">
        <v>76</v>
      </c>
      <c r="C10" s="2">
        <v>30</v>
      </c>
      <c r="E10" s="4">
        <v>10</v>
      </c>
      <c r="G10" s="4">
        <v>9484693</v>
      </c>
      <c r="H10" s="4"/>
      <c r="I10" s="4">
        <v>17037</v>
      </c>
      <c r="J10" s="4"/>
      <c r="K10" s="4">
        <v>9467656</v>
      </c>
      <c r="L10" s="4"/>
      <c r="M10" s="4">
        <v>12919843</v>
      </c>
      <c r="N10" s="4"/>
      <c r="O10" s="4">
        <v>17037</v>
      </c>
      <c r="P10" s="4"/>
      <c r="Q10" s="4">
        <v>12902806</v>
      </c>
    </row>
    <row r="11" spans="1:17" x14ac:dyDescent="0.45">
      <c r="A11" s="1" t="s">
        <v>79</v>
      </c>
      <c r="C11" s="2">
        <v>28</v>
      </c>
      <c r="E11" s="4">
        <v>10</v>
      </c>
      <c r="G11" s="4">
        <v>3332212</v>
      </c>
      <c r="H11" s="4"/>
      <c r="I11" s="4">
        <v>9915</v>
      </c>
      <c r="J11" s="4"/>
      <c r="K11" s="4">
        <v>3322297</v>
      </c>
      <c r="L11" s="4"/>
      <c r="M11" s="4">
        <v>11203771</v>
      </c>
      <c r="N11" s="4"/>
      <c r="O11" s="4">
        <v>12051</v>
      </c>
      <c r="P11" s="4"/>
      <c r="Q11" s="4">
        <v>11191720</v>
      </c>
    </row>
    <row r="12" spans="1:17" x14ac:dyDescent="0.45">
      <c r="A12" s="1" t="s">
        <v>82</v>
      </c>
      <c r="C12" s="2">
        <v>23</v>
      </c>
      <c r="E12" s="4">
        <v>10</v>
      </c>
      <c r="G12" s="4">
        <v>18274</v>
      </c>
      <c r="H12" s="4"/>
      <c r="I12" s="4">
        <v>14</v>
      </c>
      <c r="J12" s="4"/>
      <c r="K12" s="4">
        <v>18260</v>
      </c>
      <c r="L12" s="4"/>
      <c r="M12" s="4">
        <v>81335</v>
      </c>
      <c r="N12" s="4"/>
      <c r="O12" s="4">
        <v>63</v>
      </c>
      <c r="P12" s="4"/>
      <c r="Q12" s="4">
        <v>81272</v>
      </c>
    </row>
    <row r="13" spans="1:17" x14ac:dyDescent="0.45">
      <c r="A13" s="1" t="s">
        <v>85</v>
      </c>
      <c r="C13" s="2">
        <v>26</v>
      </c>
      <c r="E13" s="4">
        <v>10</v>
      </c>
      <c r="G13" s="4">
        <v>319935</v>
      </c>
      <c r="H13" s="4"/>
      <c r="I13" s="4">
        <v>2218</v>
      </c>
      <c r="J13" s="4"/>
      <c r="K13" s="4">
        <v>317717</v>
      </c>
      <c r="L13" s="4"/>
      <c r="M13" s="4">
        <v>-3457927</v>
      </c>
      <c r="N13" s="4"/>
      <c r="O13" s="4">
        <v>13583</v>
      </c>
      <c r="P13" s="4"/>
      <c r="Q13" s="4">
        <v>-3471510</v>
      </c>
    </row>
    <row r="14" spans="1:17" ht="19.5" thickBot="1" x14ac:dyDescent="0.5">
      <c r="G14" s="5">
        <f>SUM(G8:G13)</f>
        <v>13155114</v>
      </c>
      <c r="H14" s="4"/>
      <c r="I14" s="5">
        <f>SUM(I9:I13)</f>
        <v>29184</v>
      </c>
      <c r="J14" s="4"/>
      <c r="K14" s="5">
        <f>SUM(K8:K13)</f>
        <v>13125930</v>
      </c>
      <c r="L14" s="4"/>
      <c r="M14" s="5">
        <f>SUM(M8:M13)</f>
        <v>157246544</v>
      </c>
      <c r="N14" s="4"/>
      <c r="O14" s="5">
        <f>SUM(O9:O13)</f>
        <v>42734</v>
      </c>
      <c r="P14" s="4"/>
      <c r="Q14" s="5">
        <f>SUM(Q8:Q13)</f>
        <v>157203810</v>
      </c>
    </row>
    <row r="15" spans="1:17" ht="19.5" thickTop="1" x14ac:dyDescent="0.45">
      <c r="K15" s="12"/>
      <c r="Q15" s="12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view="pageBreakPreview" zoomScale="85" zoomScaleNormal="100" zoomScaleSheetLayoutView="85" workbookViewId="0">
      <selection activeCell="O48" sqref="O48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4" t="s">
        <v>106</v>
      </c>
      <c r="D6" s="14" t="s">
        <v>106</v>
      </c>
      <c r="E6" s="14" t="s">
        <v>106</v>
      </c>
      <c r="F6" s="14" t="s">
        <v>106</v>
      </c>
      <c r="G6" s="14" t="s">
        <v>106</v>
      </c>
      <c r="I6" s="14" t="s">
        <v>97</v>
      </c>
      <c r="J6" s="14" t="s">
        <v>97</v>
      </c>
      <c r="K6" s="14" t="s">
        <v>97</v>
      </c>
      <c r="L6" s="14" t="s">
        <v>97</v>
      </c>
      <c r="M6" s="14" t="s">
        <v>97</v>
      </c>
      <c r="O6" s="14" t="s">
        <v>98</v>
      </c>
      <c r="P6" s="14" t="s">
        <v>98</v>
      </c>
      <c r="Q6" s="14" t="s">
        <v>98</v>
      </c>
      <c r="R6" s="14" t="s">
        <v>98</v>
      </c>
      <c r="S6" s="14" t="s">
        <v>98</v>
      </c>
    </row>
    <row r="7" spans="1:19" ht="50.25" customHeight="1" x14ac:dyDescent="0.45">
      <c r="A7" s="14" t="s">
        <v>3</v>
      </c>
      <c r="C7" s="14" t="s">
        <v>107</v>
      </c>
      <c r="E7" s="14" t="s">
        <v>108</v>
      </c>
      <c r="G7" s="14" t="s">
        <v>109</v>
      </c>
      <c r="I7" s="14" t="s">
        <v>110</v>
      </c>
      <c r="K7" s="14" t="s">
        <v>102</v>
      </c>
      <c r="M7" s="14" t="s">
        <v>111</v>
      </c>
      <c r="O7" s="14" t="s">
        <v>110</v>
      </c>
      <c r="Q7" s="14" t="s">
        <v>102</v>
      </c>
      <c r="S7" s="14" t="s">
        <v>111</v>
      </c>
    </row>
    <row r="8" spans="1:19" x14ac:dyDescent="0.45">
      <c r="A8" s="1" t="s">
        <v>33</v>
      </c>
      <c r="C8" s="1" t="s">
        <v>6</v>
      </c>
      <c r="E8" s="4">
        <v>5580000</v>
      </c>
      <c r="F8" s="4"/>
      <c r="G8" s="4">
        <v>2350</v>
      </c>
      <c r="H8" s="4"/>
      <c r="I8" s="4">
        <v>13113000000</v>
      </c>
      <c r="J8" s="4"/>
      <c r="K8" s="4">
        <v>1877683099</v>
      </c>
      <c r="L8" s="4"/>
      <c r="M8" s="4">
        <v>11235316901</v>
      </c>
      <c r="N8" s="4"/>
      <c r="O8" s="4">
        <v>13113000000</v>
      </c>
      <c r="P8" s="4"/>
      <c r="Q8" s="4">
        <v>1877683099</v>
      </c>
      <c r="R8" s="4"/>
      <c r="S8" s="4">
        <v>11235316901</v>
      </c>
    </row>
    <row r="9" spans="1:19" x14ac:dyDescent="0.45">
      <c r="A9" s="1" t="s">
        <v>35</v>
      </c>
      <c r="C9" s="1" t="s">
        <v>112</v>
      </c>
      <c r="E9" s="4">
        <v>3410921</v>
      </c>
      <c r="F9" s="4"/>
      <c r="G9" s="4">
        <v>2840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9687015640</v>
      </c>
      <c r="P9" s="4"/>
      <c r="Q9" s="4">
        <v>1015622118</v>
      </c>
      <c r="R9" s="4"/>
      <c r="S9" s="4">
        <v>8671393522</v>
      </c>
    </row>
    <row r="10" spans="1:19" x14ac:dyDescent="0.45">
      <c r="A10" s="1" t="s">
        <v>43</v>
      </c>
      <c r="C10" s="1" t="s">
        <v>113</v>
      </c>
      <c r="E10" s="4">
        <v>3140135</v>
      </c>
      <c r="F10" s="4"/>
      <c r="G10" s="4">
        <v>5100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16014688500</v>
      </c>
      <c r="P10" s="4"/>
      <c r="Q10" s="4">
        <v>0</v>
      </c>
      <c r="R10" s="4"/>
      <c r="S10" s="4">
        <v>16014688500</v>
      </c>
    </row>
    <row r="11" spans="1:19" x14ac:dyDescent="0.45">
      <c r="A11" s="1" t="s">
        <v>51</v>
      </c>
      <c r="C11" s="1" t="s">
        <v>114</v>
      </c>
      <c r="E11" s="4">
        <v>3485179</v>
      </c>
      <c r="F11" s="4"/>
      <c r="G11" s="4">
        <v>540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1881996660</v>
      </c>
      <c r="P11" s="4"/>
      <c r="Q11" s="4">
        <v>212667909</v>
      </c>
      <c r="R11" s="4"/>
      <c r="S11" s="4">
        <v>1669328751</v>
      </c>
    </row>
    <row r="12" spans="1:19" x14ac:dyDescent="0.45">
      <c r="A12" s="1" t="s">
        <v>41</v>
      </c>
      <c r="C12" s="1" t="s">
        <v>115</v>
      </c>
      <c r="E12" s="4">
        <v>1001924</v>
      </c>
      <c r="F12" s="4"/>
      <c r="G12" s="4">
        <v>2900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2905579600</v>
      </c>
      <c r="P12" s="4"/>
      <c r="Q12" s="4">
        <v>0</v>
      </c>
      <c r="R12" s="4"/>
      <c r="S12" s="4">
        <v>2905579600</v>
      </c>
    </row>
    <row r="13" spans="1:19" x14ac:dyDescent="0.45">
      <c r="A13" s="1" t="s">
        <v>159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65969200</v>
      </c>
      <c r="P13" s="4"/>
      <c r="Q13" s="4">
        <v>0</v>
      </c>
      <c r="R13" s="4"/>
      <c r="S13" s="4">
        <f>O13-Q13</f>
        <v>65969200</v>
      </c>
    </row>
    <row r="14" spans="1:19" ht="19.5" thickBot="1" x14ac:dyDescent="0.5">
      <c r="E14" s="4"/>
      <c r="F14" s="4"/>
      <c r="G14" s="4"/>
      <c r="H14" s="4"/>
      <c r="I14" s="5">
        <f>SUM(I8:I12)</f>
        <v>13113000000</v>
      </c>
      <c r="J14" s="4"/>
      <c r="K14" s="5">
        <f>SUM(K8:K12)</f>
        <v>1877683099</v>
      </c>
      <c r="L14" s="4"/>
      <c r="M14" s="5">
        <f>SUM(M8:M12)</f>
        <v>11235316901</v>
      </c>
      <c r="N14" s="4"/>
      <c r="O14" s="5">
        <f>SUM(O8:O13)</f>
        <v>43668249600</v>
      </c>
      <c r="P14" s="4"/>
      <c r="Q14" s="5">
        <f>SUM(Q8:Q13)</f>
        <v>3105973126</v>
      </c>
      <c r="R14" s="4"/>
      <c r="S14" s="5">
        <f>SUM(S8:S13)</f>
        <v>40562276474</v>
      </c>
    </row>
    <row r="15" spans="1:19" ht="19.5" thickTop="1" x14ac:dyDescent="0.45"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45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view="pageBreakPreview" topLeftCell="A36" zoomScale="85" zoomScaleNormal="100" zoomScaleSheetLayoutView="85" workbookViewId="0">
      <selection activeCell="O48" sqref="O48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158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97</v>
      </c>
      <c r="D6" s="14" t="s">
        <v>97</v>
      </c>
      <c r="E6" s="14" t="s">
        <v>97</v>
      </c>
      <c r="F6" s="14" t="s">
        <v>97</v>
      </c>
      <c r="G6" s="14" t="s">
        <v>97</v>
      </c>
      <c r="H6" s="14" t="s">
        <v>97</v>
      </c>
      <c r="I6" s="14" t="s">
        <v>97</v>
      </c>
      <c r="K6" s="14" t="s">
        <v>98</v>
      </c>
      <c r="L6" s="14" t="s">
        <v>98</v>
      </c>
      <c r="M6" s="14" t="s">
        <v>98</v>
      </c>
      <c r="N6" s="14" t="s">
        <v>98</v>
      </c>
      <c r="O6" s="14" t="s">
        <v>98</v>
      </c>
      <c r="P6" s="14" t="s">
        <v>98</v>
      </c>
      <c r="Q6" s="14" t="s">
        <v>98</v>
      </c>
    </row>
    <row r="7" spans="1:17" ht="30" x14ac:dyDescent="0.45">
      <c r="A7" s="14" t="s">
        <v>3</v>
      </c>
      <c r="C7" s="14" t="s">
        <v>7</v>
      </c>
      <c r="E7" s="14" t="s">
        <v>116</v>
      </c>
      <c r="G7" s="14" t="s">
        <v>117</v>
      </c>
      <c r="I7" s="14" t="s">
        <v>118</v>
      </c>
      <c r="K7" s="14" t="s">
        <v>7</v>
      </c>
      <c r="M7" s="14" t="s">
        <v>116</v>
      </c>
      <c r="O7" s="14" t="s">
        <v>117</v>
      </c>
      <c r="Q7" s="14" t="s">
        <v>118</v>
      </c>
    </row>
    <row r="8" spans="1:17" x14ac:dyDescent="0.45">
      <c r="A8" s="1" t="s">
        <v>36</v>
      </c>
      <c r="C8" s="4">
        <v>6052465</v>
      </c>
      <c r="D8" s="4"/>
      <c r="E8" s="4">
        <v>78033393247</v>
      </c>
      <c r="F8" s="4"/>
      <c r="G8" s="4">
        <v>67602169988</v>
      </c>
      <c r="H8" s="4"/>
      <c r="I8" s="4">
        <v>10431223259</v>
      </c>
      <c r="J8" s="4"/>
      <c r="K8" s="4">
        <v>6052465</v>
      </c>
      <c r="L8" s="4"/>
      <c r="M8" s="4">
        <v>78033393247</v>
      </c>
      <c r="N8" s="4"/>
      <c r="O8" s="4">
        <v>53004949461</v>
      </c>
      <c r="P8" s="4"/>
      <c r="Q8" s="4">
        <v>25028443786</v>
      </c>
    </row>
    <row r="9" spans="1:17" x14ac:dyDescent="0.45">
      <c r="A9" s="1" t="s">
        <v>21</v>
      </c>
      <c r="C9" s="4">
        <v>5459665</v>
      </c>
      <c r="D9" s="4"/>
      <c r="E9" s="4">
        <v>104581758469</v>
      </c>
      <c r="F9" s="4"/>
      <c r="G9" s="4">
        <v>89060023689</v>
      </c>
      <c r="H9" s="4"/>
      <c r="I9" s="4">
        <v>15521734780</v>
      </c>
      <c r="J9" s="4"/>
      <c r="K9" s="4">
        <v>5459665</v>
      </c>
      <c r="L9" s="4"/>
      <c r="M9" s="4">
        <v>104581758469</v>
      </c>
      <c r="N9" s="4"/>
      <c r="O9" s="4">
        <v>87703228690</v>
      </c>
      <c r="P9" s="4"/>
      <c r="Q9" s="4">
        <v>16878529779</v>
      </c>
    </row>
    <row r="10" spans="1:17" x14ac:dyDescent="0.45">
      <c r="A10" s="1" t="s">
        <v>18</v>
      </c>
      <c r="C10" s="4">
        <v>16000000</v>
      </c>
      <c r="D10" s="4"/>
      <c r="E10" s="4">
        <v>77026946400</v>
      </c>
      <c r="F10" s="4"/>
      <c r="G10" s="4">
        <v>62474054400</v>
      </c>
      <c r="H10" s="4"/>
      <c r="I10" s="4">
        <v>14552892000</v>
      </c>
      <c r="J10" s="4"/>
      <c r="K10" s="4">
        <v>16000000</v>
      </c>
      <c r="L10" s="4"/>
      <c r="M10" s="4">
        <v>77026946400</v>
      </c>
      <c r="N10" s="4"/>
      <c r="O10" s="4">
        <v>53360604000</v>
      </c>
      <c r="P10" s="4"/>
      <c r="Q10" s="4">
        <v>23666342400</v>
      </c>
    </row>
    <row r="11" spans="1:17" x14ac:dyDescent="0.45">
      <c r="A11" s="1" t="s">
        <v>40</v>
      </c>
      <c r="C11" s="4">
        <v>3122204</v>
      </c>
      <c r="D11" s="4"/>
      <c r="E11" s="4">
        <v>28615439890</v>
      </c>
      <c r="F11" s="4"/>
      <c r="G11" s="4">
        <v>26714914577</v>
      </c>
      <c r="H11" s="4"/>
      <c r="I11" s="4">
        <v>1900525313</v>
      </c>
      <c r="J11" s="4"/>
      <c r="K11" s="4">
        <v>3122204</v>
      </c>
      <c r="L11" s="4"/>
      <c r="M11" s="4">
        <v>28615439890</v>
      </c>
      <c r="N11" s="4"/>
      <c r="O11" s="4">
        <v>25216444416</v>
      </c>
      <c r="P11" s="4"/>
      <c r="Q11" s="4">
        <v>3398995474</v>
      </c>
    </row>
    <row r="12" spans="1:17" x14ac:dyDescent="0.45">
      <c r="A12" s="1" t="s">
        <v>46</v>
      </c>
      <c r="C12" s="4">
        <v>9793294</v>
      </c>
      <c r="D12" s="4"/>
      <c r="E12" s="4">
        <v>77588140488</v>
      </c>
      <c r="F12" s="4"/>
      <c r="G12" s="4">
        <v>73103242076</v>
      </c>
      <c r="H12" s="4"/>
      <c r="I12" s="4">
        <v>4484898412</v>
      </c>
      <c r="J12" s="4"/>
      <c r="K12" s="4">
        <v>9793294</v>
      </c>
      <c r="L12" s="4"/>
      <c r="M12" s="4">
        <v>77588140488</v>
      </c>
      <c r="N12" s="4"/>
      <c r="O12" s="4">
        <v>67811842694</v>
      </c>
      <c r="P12" s="4"/>
      <c r="Q12" s="4">
        <v>9776297794</v>
      </c>
    </row>
    <row r="13" spans="1:17" x14ac:dyDescent="0.45">
      <c r="A13" s="1" t="s">
        <v>51</v>
      </c>
      <c r="C13" s="4">
        <v>5227768</v>
      </c>
      <c r="D13" s="4"/>
      <c r="E13" s="4">
        <v>33206675166</v>
      </c>
      <c r="F13" s="4"/>
      <c r="G13" s="4">
        <v>22486339031</v>
      </c>
      <c r="H13" s="4"/>
      <c r="I13" s="4">
        <v>10720336135</v>
      </c>
      <c r="J13" s="4"/>
      <c r="K13" s="4">
        <v>5227768</v>
      </c>
      <c r="L13" s="4"/>
      <c r="M13" s="4">
        <v>33206675166</v>
      </c>
      <c r="N13" s="4"/>
      <c r="O13" s="4">
        <v>19688399406</v>
      </c>
      <c r="P13" s="4"/>
      <c r="Q13" s="4">
        <v>13518275760</v>
      </c>
    </row>
    <row r="14" spans="1:17" x14ac:dyDescent="0.45">
      <c r="A14" s="1" t="s">
        <v>38</v>
      </c>
      <c r="C14" s="4">
        <v>2620965</v>
      </c>
      <c r="D14" s="4"/>
      <c r="E14" s="4">
        <v>38689748335</v>
      </c>
      <c r="F14" s="4"/>
      <c r="G14" s="4">
        <v>28919609866</v>
      </c>
      <c r="H14" s="4"/>
      <c r="I14" s="4">
        <v>9770138469</v>
      </c>
      <c r="J14" s="4"/>
      <c r="K14" s="4">
        <v>2620965</v>
      </c>
      <c r="L14" s="4"/>
      <c r="M14" s="4">
        <v>38689748335</v>
      </c>
      <c r="N14" s="4"/>
      <c r="O14" s="4">
        <v>26221588096</v>
      </c>
      <c r="P14" s="4"/>
      <c r="Q14" s="4">
        <v>12468160239</v>
      </c>
    </row>
    <row r="15" spans="1:17" x14ac:dyDescent="0.45">
      <c r="A15" s="1" t="s">
        <v>41</v>
      </c>
      <c r="C15" s="4">
        <v>1001924</v>
      </c>
      <c r="D15" s="4"/>
      <c r="E15" s="4">
        <v>30825040990</v>
      </c>
      <c r="F15" s="4"/>
      <c r="G15" s="4">
        <v>25247650698</v>
      </c>
      <c r="H15" s="4"/>
      <c r="I15" s="4">
        <v>5577390292</v>
      </c>
      <c r="J15" s="4"/>
      <c r="K15" s="4">
        <v>1001924</v>
      </c>
      <c r="L15" s="4"/>
      <c r="M15" s="4">
        <v>30825040990</v>
      </c>
      <c r="N15" s="4"/>
      <c r="O15" s="4">
        <v>18677778536</v>
      </c>
      <c r="P15" s="4"/>
      <c r="Q15" s="4">
        <v>12147262454</v>
      </c>
    </row>
    <row r="16" spans="1:17" x14ac:dyDescent="0.45">
      <c r="A16" s="1" t="s">
        <v>45</v>
      </c>
      <c r="C16" s="4">
        <v>7951945</v>
      </c>
      <c r="D16" s="4"/>
      <c r="E16" s="4">
        <v>70114076324</v>
      </c>
      <c r="F16" s="4"/>
      <c r="G16" s="4">
        <v>32619081433</v>
      </c>
      <c r="H16" s="4"/>
      <c r="I16" s="4">
        <v>37494994891</v>
      </c>
      <c r="J16" s="4"/>
      <c r="K16" s="4">
        <v>7951945</v>
      </c>
      <c r="L16" s="4"/>
      <c r="M16" s="4">
        <v>70114076324</v>
      </c>
      <c r="N16" s="4"/>
      <c r="O16" s="4">
        <v>29069903983</v>
      </c>
      <c r="P16" s="4"/>
      <c r="Q16" s="4">
        <v>41044172341</v>
      </c>
    </row>
    <row r="17" spans="1:17" x14ac:dyDescent="0.45">
      <c r="A17" s="1" t="s">
        <v>58</v>
      </c>
      <c r="C17" s="4">
        <v>15198519</v>
      </c>
      <c r="D17" s="4"/>
      <c r="E17" s="4">
        <v>33449306415</v>
      </c>
      <c r="F17" s="4"/>
      <c r="G17" s="4">
        <v>26882472495</v>
      </c>
      <c r="H17" s="4"/>
      <c r="I17" s="4">
        <v>6566833920</v>
      </c>
      <c r="J17" s="4"/>
      <c r="K17" s="4">
        <v>15198519</v>
      </c>
      <c r="L17" s="4"/>
      <c r="M17" s="4">
        <v>33449306415</v>
      </c>
      <c r="N17" s="4"/>
      <c r="O17" s="4">
        <v>26882472495</v>
      </c>
      <c r="P17" s="4"/>
      <c r="Q17" s="4">
        <v>6566833920</v>
      </c>
    </row>
    <row r="18" spans="1:17" x14ac:dyDescent="0.45">
      <c r="A18" s="1" t="s">
        <v>59</v>
      </c>
      <c r="C18" s="4">
        <v>2457821</v>
      </c>
      <c r="D18" s="4"/>
      <c r="E18" s="4">
        <v>19545575720</v>
      </c>
      <c r="F18" s="4"/>
      <c r="G18" s="4">
        <v>17444316010</v>
      </c>
      <c r="H18" s="4"/>
      <c r="I18" s="4">
        <v>2101259710</v>
      </c>
      <c r="J18" s="4"/>
      <c r="K18" s="4">
        <v>2457821</v>
      </c>
      <c r="L18" s="4"/>
      <c r="M18" s="4">
        <v>19545575720</v>
      </c>
      <c r="N18" s="4"/>
      <c r="O18" s="4">
        <v>17444316010</v>
      </c>
      <c r="P18" s="4"/>
      <c r="Q18" s="4">
        <v>2101259710</v>
      </c>
    </row>
    <row r="19" spans="1:17" x14ac:dyDescent="0.45">
      <c r="A19" s="1" t="s">
        <v>17</v>
      </c>
      <c r="C19" s="4">
        <v>10681587</v>
      </c>
      <c r="D19" s="4"/>
      <c r="E19" s="4">
        <v>40486554328</v>
      </c>
      <c r="F19" s="4"/>
      <c r="G19" s="4">
        <v>30261389938</v>
      </c>
      <c r="H19" s="4"/>
      <c r="I19" s="4">
        <v>10225164390</v>
      </c>
      <c r="J19" s="4"/>
      <c r="K19" s="4">
        <v>10681587</v>
      </c>
      <c r="L19" s="4"/>
      <c r="M19" s="4">
        <v>40486554328</v>
      </c>
      <c r="N19" s="4"/>
      <c r="O19" s="4">
        <v>25917388796</v>
      </c>
      <c r="P19" s="4"/>
      <c r="Q19" s="4">
        <v>14569165532</v>
      </c>
    </row>
    <row r="20" spans="1:17" x14ac:dyDescent="0.45">
      <c r="A20" s="1" t="s">
        <v>32</v>
      </c>
      <c r="C20" s="4">
        <v>2800000</v>
      </c>
      <c r="D20" s="4"/>
      <c r="E20" s="4">
        <v>26469563400</v>
      </c>
      <c r="F20" s="4"/>
      <c r="G20" s="4">
        <v>21153384000</v>
      </c>
      <c r="H20" s="4"/>
      <c r="I20" s="4">
        <v>5316179400</v>
      </c>
      <c r="J20" s="4"/>
      <c r="K20" s="4">
        <v>2800000</v>
      </c>
      <c r="L20" s="4"/>
      <c r="M20" s="4">
        <v>26469563400</v>
      </c>
      <c r="N20" s="4"/>
      <c r="O20" s="4">
        <v>15865038000</v>
      </c>
      <c r="P20" s="4"/>
      <c r="Q20" s="4">
        <v>10604525400</v>
      </c>
    </row>
    <row r="21" spans="1:17" x14ac:dyDescent="0.45">
      <c r="A21" s="1" t="s">
        <v>37</v>
      </c>
      <c r="C21" s="4">
        <v>5870001</v>
      </c>
      <c r="D21" s="4"/>
      <c r="E21" s="4">
        <v>76381125127</v>
      </c>
      <c r="F21" s="4"/>
      <c r="G21" s="4">
        <v>56950327061</v>
      </c>
      <c r="H21" s="4"/>
      <c r="I21" s="4">
        <v>19430798066</v>
      </c>
      <c r="J21" s="4"/>
      <c r="K21" s="4">
        <v>5870001</v>
      </c>
      <c r="L21" s="4"/>
      <c r="M21" s="4">
        <v>76381125127</v>
      </c>
      <c r="N21" s="4"/>
      <c r="O21" s="4">
        <v>40787170653</v>
      </c>
      <c r="P21" s="4"/>
      <c r="Q21" s="4">
        <v>35593954474</v>
      </c>
    </row>
    <row r="22" spans="1:17" x14ac:dyDescent="0.45">
      <c r="A22" s="1" t="s">
        <v>54</v>
      </c>
      <c r="C22" s="4">
        <v>1500000</v>
      </c>
      <c r="D22" s="4"/>
      <c r="E22" s="4">
        <v>1448626882</v>
      </c>
      <c r="F22" s="4"/>
      <c r="G22" s="4">
        <v>1447368985</v>
      </c>
      <c r="H22" s="4"/>
      <c r="I22" s="4">
        <v>1257897</v>
      </c>
      <c r="J22" s="4"/>
      <c r="K22" s="4">
        <v>1500000</v>
      </c>
      <c r="L22" s="4"/>
      <c r="M22" s="4">
        <v>1448626882</v>
      </c>
      <c r="N22" s="4"/>
      <c r="O22" s="4">
        <v>1447368985</v>
      </c>
      <c r="P22" s="4"/>
      <c r="Q22" s="4">
        <v>1257897</v>
      </c>
    </row>
    <row r="23" spans="1:17" x14ac:dyDescent="0.45">
      <c r="A23" s="1" t="s">
        <v>25</v>
      </c>
      <c r="C23" s="4">
        <v>666870</v>
      </c>
      <c r="D23" s="4"/>
      <c r="E23" s="4">
        <v>26880681107</v>
      </c>
      <c r="F23" s="4"/>
      <c r="G23" s="4">
        <v>21776334756</v>
      </c>
      <c r="H23" s="4"/>
      <c r="I23" s="4">
        <v>5104346351</v>
      </c>
      <c r="J23" s="4"/>
      <c r="K23" s="4">
        <v>666870</v>
      </c>
      <c r="L23" s="4"/>
      <c r="M23" s="4">
        <v>26880681107</v>
      </c>
      <c r="N23" s="4"/>
      <c r="O23" s="4">
        <v>18890690406</v>
      </c>
      <c r="P23" s="4"/>
      <c r="Q23" s="4">
        <v>7989990701</v>
      </c>
    </row>
    <row r="24" spans="1:17" x14ac:dyDescent="0.45">
      <c r="A24" s="1" t="s">
        <v>48</v>
      </c>
      <c r="C24" s="4">
        <v>1464946</v>
      </c>
      <c r="D24" s="4"/>
      <c r="E24" s="4">
        <v>46118790523</v>
      </c>
      <c r="F24" s="4"/>
      <c r="G24" s="4">
        <v>36493113056</v>
      </c>
      <c r="H24" s="4"/>
      <c r="I24" s="4">
        <v>9625677467</v>
      </c>
      <c r="J24" s="4"/>
      <c r="K24" s="4">
        <v>1464946</v>
      </c>
      <c r="L24" s="4"/>
      <c r="M24" s="4">
        <v>46118790523</v>
      </c>
      <c r="N24" s="4"/>
      <c r="O24" s="4">
        <v>26095633917</v>
      </c>
      <c r="P24" s="4"/>
      <c r="Q24" s="4">
        <v>20023156606</v>
      </c>
    </row>
    <row r="25" spans="1:17" x14ac:dyDescent="0.45">
      <c r="A25" s="1" t="s">
        <v>26</v>
      </c>
      <c r="C25" s="4">
        <v>797896</v>
      </c>
      <c r="D25" s="4"/>
      <c r="E25" s="4">
        <v>55480738890</v>
      </c>
      <c r="F25" s="4"/>
      <c r="G25" s="4">
        <v>44654261608</v>
      </c>
      <c r="H25" s="4"/>
      <c r="I25" s="4">
        <v>10826477282</v>
      </c>
      <c r="J25" s="4"/>
      <c r="K25" s="4">
        <v>797896</v>
      </c>
      <c r="L25" s="4"/>
      <c r="M25" s="4">
        <v>55480738890</v>
      </c>
      <c r="N25" s="4"/>
      <c r="O25" s="4">
        <v>31487996196</v>
      </c>
      <c r="P25" s="4"/>
      <c r="Q25" s="4">
        <v>23992742694</v>
      </c>
    </row>
    <row r="26" spans="1:17" x14ac:dyDescent="0.45">
      <c r="A26" s="1" t="s">
        <v>22</v>
      </c>
      <c r="C26" s="4">
        <v>3863168</v>
      </c>
      <c r="D26" s="4"/>
      <c r="E26" s="4">
        <v>68470447741</v>
      </c>
      <c r="F26" s="4"/>
      <c r="G26" s="4">
        <v>56565883075</v>
      </c>
      <c r="H26" s="4"/>
      <c r="I26" s="4">
        <v>11904564666</v>
      </c>
      <c r="J26" s="4"/>
      <c r="K26" s="4">
        <v>3863168</v>
      </c>
      <c r="L26" s="4"/>
      <c r="M26" s="4">
        <v>68470447741</v>
      </c>
      <c r="N26" s="4"/>
      <c r="O26" s="4">
        <v>45578917666</v>
      </c>
      <c r="P26" s="4"/>
      <c r="Q26" s="4">
        <v>22891530075</v>
      </c>
    </row>
    <row r="27" spans="1:17" x14ac:dyDescent="0.45">
      <c r="A27" s="1" t="s">
        <v>29</v>
      </c>
      <c r="C27" s="4">
        <v>875355</v>
      </c>
      <c r="D27" s="4"/>
      <c r="E27" s="4">
        <v>27923005605</v>
      </c>
      <c r="F27" s="4"/>
      <c r="G27" s="4">
        <v>22293156859</v>
      </c>
      <c r="H27" s="4"/>
      <c r="I27" s="4">
        <v>5629848746</v>
      </c>
      <c r="J27" s="4"/>
      <c r="K27" s="4">
        <v>875355</v>
      </c>
      <c r="L27" s="4"/>
      <c r="M27" s="4">
        <v>27923005605</v>
      </c>
      <c r="N27" s="4"/>
      <c r="O27" s="4">
        <v>19397572173</v>
      </c>
      <c r="P27" s="4"/>
      <c r="Q27" s="4">
        <v>8525433432</v>
      </c>
    </row>
    <row r="28" spans="1:17" x14ac:dyDescent="0.45">
      <c r="A28" s="1" t="s">
        <v>34</v>
      </c>
      <c r="C28" s="4">
        <v>2241110</v>
      </c>
      <c r="D28" s="4"/>
      <c r="E28" s="4">
        <v>82360856371</v>
      </c>
      <c r="F28" s="4"/>
      <c r="G28" s="4">
        <v>70843257576</v>
      </c>
      <c r="H28" s="4"/>
      <c r="I28" s="4">
        <v>11517598795</v>
      </c>
      <c r="J28" s="4"/>
      <c r="K28" s="4">
        <v>2241110</v>
      </c>
      <c r="L28" s="4"/>
      <c r="M28" s="4">
        <v>82360856371</v>
      </c>
      <c r="N28" s="4"/>
      <c r="O28" s="4">
        <v>46866556094</v>
      </c>
      <c r="P28" s="4"/>
      <c r="Q28" s="4">
        <v>35494300277</v>
      </c>
    </row>
    <row r="29" spans="1:17" x14ac:dyDescent="0.45">
      <c r="A29" s="1" t="s">
        <v>53</v>
      </c>
      <c r="C29" s="4">
        <v>2816894</v>
      </c>
      <c r="D29" s="4"/>
      <c r="E29" s="4">
        <v>24165151938</v>
      </c>
      <c r="F29" s="4"/>
      <c r="G29" s="4">
        <v>22619083913</v>
      </c>
      <c r="H29" s="4"/>
      <c r="I29" s="4">
        <v>1546068025</v>
      </c>
      <c r="J29" s="4"/>
      <c r="K29" s="4">
        <v>2816894</v>
      </c>
      <c r="L29" s="4"/>
      <c r="M29" s="4">
        <v>24165151938</v>
      </c>
      <c r="N29" s="4"/>
      <c r="O29" s="4">
        <v>22619083913</v>
      </c>
      <c r="P29" s="4"/>
      <c r="Q29" s="4">
        <v>1546068025</v>
      </c>
    </row>
    <row r="30" spans="1:17" x14ac:dyDescent="0.45">
      <c r="A30" s="1" t="s">
        <v>43</v>
      </c>
      <c r="C30" s="4">
        <v>2830000</v>
      </c>
      <c r="D30" s="4"/>
      <c r="E30" s="4">
        <v>123582184695</v>
      </c>
      <c r="F30" s="4"/>
      <c r="G30" s="4">
        <v>105015318795</v>
      </c>
      <c r="H30" s="4"/>
      <c r="I30" s="4">
        <v>18566865900</v>
      </c>
      <c r="J30" s="4"/>
      <c r="K30" s="4">
        <v>2830000</v>
      </c>
      <c r="L30" s="4"/>
      <c r="M30" s="4">
        <v>123582184695</v>
      </c>
      <c r="N30" s="4"/>
      <c r="O30" s="4">
        <v>106168715004</v>
      </c>
      <c r="P30" s="4"/>
      <c r="Q30" s="4">
        <v>17413469691</v>
      </c>
    </row>
    <row r="31" spans="1:17" x14ac:dyDescent="0.45">
      <c r="A31" s="1" t="s">
        <v>47</v>
      </c>
      <c r="C31" s="4">
        <v>393633</v>
      </c>
      <c r="D31" s="4"/>
      <c r="E31" s="4">
        <v>38150861155</v>
      </c>
      <c r="F31" s="4"/>
      <c r="G31" s="4">
        <v>31557609766</v>
      </c>
      <c r="H31" s="4"/>
      <c r="I31" s="4">
        <v>6593251389</v>
      </c>
      <c r="J31" s="4"/>
      <c r="K31" s="4">
        <v>393633</v>
      </c>
      <c r="L31" s="4"/>
      <c r="M31" s="4">
        <v>38150861155</v>
      </c>
      <c r="N31" s="4"/>
      <c r="O31" s="4">
        <v>25713175067</v>
      </c>
      <c r="P31" s="4"/>
      <c r="Q31" s="4">
        <v>12437686088</v>
      </c>
    </row>
    <row r="32" spans="1:17" x14ac:dyDescent="0.45">
      <c r="A32" s="1" t="s">
        <v>31</v>
      </c>
      <c r="C32" s="4">
        <v>6564542</v>
      </c>
      <c r="D32" s="4"/>
      <c r="E32" s="4">
        <v>117719712870</v>
      </c>
      <c r="F32" s="4"/>
      <c r="G32" s="4">
        <v>110261234012</v>
      </c>
      <c r="H32" s="4"/>
      <c r="I32" s="4">
        <v>7458478858</v>
      </c>
      <c r="J32" s="4"/>
      <c r="K32" s="4">
        <v>6564542</v>
      </c>
      <c r="L32" s="4"/>
      <c r="M32" s="4">
        <v>117719712870</v>
      </c>
      <c r="N32" s="4"/>
      <c r="O32" s="4">
        <v>71698032054</v>
      </c>
      <c r="P32" s="4"/>
      <c r="Q32" s="4">
        <v>46021680816</v>
      </c>
    </row>
    <row r="33" spans="1:17" x14ac:dyDescent="0.45">
      <c r="A33" s="1" t="s">
        <v>39</v>
      </c>
      <c r="C33" s="4">
        <v>34427449</v>
      </c>
      <c r="D33" s="4"/>
      <c r="E33" s="4">
        <v>215944641831</v>
      </c>
      <c r="F33" s="4"/>
      <c r="G33" s="4">
        <v>222528972252</v>
      </c>
      <c r="H33" s="4"/>
      <c r="I33" s="4">
        <v>-6584330420</v>
      </c>
      <c r="J33" s="4"/>
      <c r="K33" s="4">
        <v>34427449</v>
      </c>
      <c r="L33" s="4"/>
      <c r="M33" s="4">
        <v>215944641831</v>
      </c>
      <c r="N33" s="4"/>
      <c r="O33" s="4">
        <v>125378794227</v>
      </c>
      <c r="P33" s="4"/>
      <c r="Q33" s="4">
        <v>90565847604</v>
      </c>
    </row>
    <row r="34" spans="1:17" x14ac:dyDescent="0.45">
      <c r="A34" s="1" t="s">
        <v>30</v>
      </c>
      <c r="C34" s="4">
        <v>4000000</v>
      </c>
      <c r="D34" s="4"/>
      <c r="E34" s="4">
        <v>78291378000</v>
      </c>
      <c r="F34" s="4"/>
      <c r="G34" s="4">
        <v>68748498000</v>
      </c>
      <c r="H34" s="4"/>
      <c r="I34" s="4">
        <v>9542880000</v>
      </c>
      <c r="J34" s="4"/>
      <c r="K34" s="4">
        <v>4000000</v>
      </c>
      <c r="L34" s="4"/>
      <c r="M34" s="4">
        <v>78291378000</v>
      </c>
      <c r="N34" s="4"/>
      <c r="O34" s="4">
        <v>48390354000</v>
      </c>
      <c r="P34" s="4"/>
      <c r="Q34" s="4">
        <v>29901024000</v>
      </c>
    </row>
    <row r="35" spans="1:17" x14ac:dyDescent="0.45">
      <c r="A35" s="1" t="s">
        <v>52</v>
      </c>
      <c r="C35" s="4">
        <v>5533984</v>
      </c>
      <c r="D35" s="4"/>
      <c r="E35" s="4">
        <v>27813343156</v>
      </c>
      <c r="F35" s="4"/>
      <c r="G35" s="4">
        <v>28305954565</v>
      </c>
      <c r="H35" s="4"/>
      <c r="I35" s="4">
        <v>-492611408</v>
      </c>
      <c r="J35" s="4"/>
      <c r="K35" s="4">
        <v>5533984</v>
      </c>
      <c r="L35" s="4"/>
      <c r="M35" s="4">
        <v>27813343156</v>
      </c>
      <c r="N35" s="4"/>
      <c r="O35" s="4">
        <v>28305954565</v>
      </c>
      <c r="P35" s="4"/>
      <c r="Q35" s="4">
        <v>-492611408</v>
      </c>
    </row>
    <row r="36" spans="1:17" x14ac:dyDescent="0.45">
      <c r="A36" s="1" t="s">
        <v>23</v>
      </c>
      <c r="C36" s="4">
        <v>507241</v>
      </c>
      <c r="D36" s="4"/>
      <c r="E36" s="4">
        <v>69471833373</v>
      </c>
      <c r="F36" s="4"/>
      <c r="G36" s="4">
        <v>65518725711</v>
      </c>
      <c r="H36" s="4"/>
      <c r="I36" s="4">
        <v>3953107662</v>
      </c>
      <c r="J36" s="4"/>
      <c r="K36" s="4">
        <v>507241</v>
      </c>
      <c r="L36" s="4"/>
      <c r="M36" s="4">
        <v>69471833373</v>
      </c>
      <c r="N36" s="4"/>
      <c r="O36" s="4">
        <v>56537832716</v>
      </c>
      <c r="P36" s="4"/>
      <c r="Q36" s="4">
        <v>12934000657</v>
      </c>
    </row>
    <row r="37" spans="1:17" x14ac:dyDescent="0.45">
      <c r="A37" s="1" t="s">
        <v>56</v>
      </c>
      <c r="C37" s="4">
        <v>919233</v>
      </c>
      <c r="D37" s="4"/>
      <c r="E37" s="4">
        <v>33672187320</v>
      </c>
      <c r="F37" s="4"/>
      <c r="G37" s="4">
        <v>31385471591</v>
      </c>
      <c r="H37" s="4"/>
      <c r="I37" s="4">
        <v>2286715729</v>
      </c>
      <c r="J37" s="4"/>
      <c r="K37" s="4">
        <v>919233</v>
      </c>
      <c r="L37" s="4"/>
      <c r="M37" s="4">
        <v>33672187320</v>
      </c>
      <c r="N37" s="4"/>
      <c r="O37" s="4">
        <v>31385471591</v>
      </c>
      <c r="P37" s="4"/>
      <c r="Q37" s="4">
        <v>2286715729</v>
      </c>
    </row>
    <row r="38" spans="1:17" x14ac:dyDescent="0.45">
      <c r="A38" s="1" t="s">
        <v>20</v>
      </c>
      <c r="C38" s="4">
        <v>7131846</v>
      </c>
      <c r="D38" s="4"/>
      <c r="E38" s="4">
        <v>97408514233</v>
      </c>
      <c r="F38" s="4"/>
      <c r="G38" s="4">
        <v>78408891370</v>
      </c>
      <c r="H38" s="4"/>
      <c r="I38" s="4">
        <v>18999622863</v>
      </c>
      <c r="J38" s="4"/>
      <c r="K38" s="4">
        <v>7131846</v>
      </c>
      <c r="L38" s="4"/>
      <c r="M38" s="4">
        <v>97408514233</v>
      </c>
      <c r="N38" s="4"/>
      <c r="O38" s="4">
        <v>63379338972</v>
      </c>
      <c r="P38" s="4"/>
      <c r="Q38" s="4">
        <v>34029175261</v>
      </c>
    </row>
    <row r="39" spans="1:17" x14ac:dyDescent="0.45">
      <c r="A39" s="1" t="s">
        <v>55</v>
      </c>
      <c r="C39" s="4">
        <v>3870000</v>
      </c>
      <c r="D39" s="4"/>
      <c r="E39" s="4">
        <v>1164570045</v>
      </c>
      <c r="F39" s="4"/>
      <c r="G39" s="4">
        <v>1100490539</v>
      </c>
      <c r="H39" s="4"/>
      <c r="I39" s="4">
        <v>64079506</v>
      </c>
      <c r="J39" s="4"/>
      <c r="K39" s="4">
        <v>3870000</v>
      </c>
      <c r="L39" s="4"/>
      <c r="M39" s="4">
        <v>1164570045</v>
      </c>
      <c r="N39" s="4"/>
      <c r="O39" s="4">
        <v>1100490539</v>
      </c>
      <c r="P39" s="4"/>
      <c r="Q39" s="4">
        <v>64079506</v>
      </c>
    </row>
    <row r="40" spans="1:17" x14ac:dyDescent="0.45">
      <c r="A40" s="1" t="s">
        <v>42</v>
      </c>
      <c r="C40" s="4">
        <v>31398242</v>
      </c>
      <c r="D40" s="4"/>
      <c r="E40" s="4">
        <v>84239629219</v>
      </c>
      <c r="F40" s="4"/>
      <c r="G40" s="4">
        <v>63983416043</v>
      </c>
      <c r="H40" s="4"/>
      <c r="I40" s="4">
        <v>20256213176</v>
      </c>
      <c r="J40" s="4"/>
      <c r="K40" s="4">
        <v>31398242</v>
      </c>
      <c r="L40" s="4"/>
      <c r="M40" s="4">
        <v>84239629219</v>
      </c>
      <c r="N40" s="4"/>
      <c r="O40" s="4">
        <v>54339086278</v>
      </c>
      <c r="P40" s="4"/>
      <c r="Q40" s="4">
        <v>29900542941</v>
      </c>
    </row>
    <row r="41" spans="1:17" x14ac:dyDescent="0.45">
      <c r="A41" s="1" t="s">
        <v>44</v>
      </c>
      <c r="C41" s="4">
        <v>7094834</v>
      </c>
      <c r="D41" s="4"/>
      <c r="E41" s="4">
        <v>38859934754</v>
      </c>
      <c r="F41" s="4"/>
      <c r="G41" s="4">
        <v>30072370561</v>
      </c>
      <c r="H41" s="4"/>
      <c r="I41" s="4">
        <v>8787564193</v>
      </c>
      <c r="J41" s="4"/>
      <c r="K41" s="4">
        <v>7094834</v>
      </c>
      <c r="L41" s="4"/>
      <c r="M41" s="4">
        <v>38859934754</v>
      </c>
      <c r="N41" s="4"/>
      <c r="O41" s="4">
        <v>24506633566</v>
      </c>
      <c r="P41" s="4"/>
      <c r="Q41" s="4">
        <v>14353301188</v>
      </c>
    </row>
    <row r="42" spans="1:17" x14ac:dyDescent="0.45">
      <c r="A42" s="1" t="s">
        <v>19</v>
      </c>
      <c r="C42" s="4">
        <v>548956</v>
      </c>
      <c r="D42" s="4"/>
      <c r="E42" s="4">
        <v>34263857003</v>
      </c>
      <c r="F42" s="4"/>
      <c r="G42" s="4">
        <v>26689683804</v>
      </c>
      <c r="H42" s="4"/>
      <c r="I42" s="4">
        <v>7574173199</v>
      </c>
      <c r="J42" s="4"/>
      <c r="K42" s="4">
        <v>548956</v>
      </c>
      <c r="L42" s="4"/>
      <c r="M42" s="4">
        <v>34263857003</v>
      </c>
      <c r="N42" s="4"/>
      <c r="O42" s="4">
        <v>16883298094</v>
      </c>
      <c r="P42" s="4"/>
      <c r="Q42" s="4">
        <v>17380558909</v>
      </c>
    </row>
    <row r="43" spans="1:17" x14ac:dyDescent="0.45">
      <c r="A43" s="1" t="s">
        <v>33</v>
      </c>
      <c r="C43" s="4">
        <v>5580000</v>
      </c>
      <c r="D43" s="4"/>
      <c r="E43" s="4">
        <v>151094804760</v>
      </c>
      <c r="F43" s="4"/>
      <c r="G43" s="4">
        <v>140888694600</v>
      </c>
      <c r="H43" s="4"/>
      <c r="I43" s="4">
        <v>10206110160</v>
      </c>
      <c r="J43" s="4"/>
      <c r="K43" s="4">
        <v>5580000</v>
      </c>
      <c r="L43" s="4"/>
      <c r="M43" s="4">
        <v>151094804760</v>
      </c>
      <c r="N43" s="4"/>
      <c r="O43" s="4">
        <v>98067406322</v>
      </c>
      <c r="P43" s="4"/>
      <c r="Q43" s="4">
        <v>53027398438</v>
      </c>
    </row>
    <row r="44" spans="1:17" x14ac:dyDescent="0.45">
      <c r="A44" s="1" t="s">
        <v>35</v>
      </c>
      <c r="C44" s="4">
        <v>3739850</v>
      </c>
      <c r="D44" s="4"/>
      <c r="E44" s="4">
        <v>88850589630</v>
      </c>
      <c r="F44" s="4"/>
      <c r="G44" s="4">
        <v>77938557480</v>
      </c>
      <c r="H44" s="4"/>
      <c r="I44" s="4">
        <v>10912032150</v>
      </c>
      <c r="J44" s="4"/>
      <c r="K44" s="4">
        <v>3739850</v>
      </c>
      <c r="L44" s="4"/>
      <c r="M44" s="4">
        <v>88850589630</v>
      </c>
      <c r="N44" s="4"/>
      <c r="O44" s="4">
        <v>59254024491</v>
      </c>
      <c r="P44" s="4"/>
      <c r="Q44" s="4">
        <v>29596565139</v>
      </c>
    </row>
    <row r="45" spans="1:17" x14ac:dyDescent="0.45">
      <c r="A45" s="1" t="s">
        <v>61</v>
      </c>
      <c r="C45" s="4">
        <v>1966863</v>
      </c>
      <c r="D45" s="4"/>
      <c r="E45" s="4">
        <v>10614564536</v>
      </c>
      <c r="F45" s="4"/>
      <c r="G45" s="4">
        <v>8238170908</v>
      </c>
      <c r="H45" s="4"/>
      <c r="I45" s="4">
        <v>2376393628</v>
      </c>
      <c r="J45" s="4"/>
      <c r="K45" s="4">
        <v>1966863</v>
      </c>
      <c r="L45" s="4"/>
      <c r="M45" s="4">
        <v>10614564536</v>
      </c>
      <c r="N45" s="4"/>
      <c r="O45" s="4">
        <v>8238170908</v>
      </c>
      <c r="P45" s="4"/>
      <c r="Q45" s="4">
        <v>2376393628</v>
      </c>
    </row>
    <row r="46" spans="1:17" x14ac:dyDescent="0.45">
      <c r="A46" s="1" t="s">
        <v>24</v>
      </c>
      <c r="C46" s="4">
        <v>70247</v>
      </c>
      <c r="D46" s="4"/>
      <c r="E46" s="4">
        <v>69829030</v>
      </c>
      <c r="F46" s="4"/>
      <c r="G46" s="4">
        <v>69829030</v>
      </c>
      <c r="H46" s="4"/>
      <c r="I46" s="4">
        <v>0</v>
      </c>
      <c r="J46" s="4"/>
      <c r="K46" s="4">
        <v>70247</v>
      </c>
      <c r="L46" s="4"/>
      <c r="M46" s="4">
        <v>69829030</v>
      </c>
      <c r="N46" s="4"/>
      <c r="O46" s="4">
        <v>69829030</v>
      </c>
      <c r="P46" s="4"/>
      <c r="Q46" s="4">
        <v>0</v>
      </c>
    </row>
    <row r="47" spans="1:17" x14ac:dyDescent="0.45">
      <c r="A47" s="1" t="s">
        <v>49</v>
      </c>
      <c r="C47" s="4">
        <v>801463</v>
      </c>
      <c r="D47" s="4"/>
      <c r="E47" s="4">
        <f>39810813928+20</f>
        <v>39810813948</v>
      </c>
      <c r="F47" s="4"/>
      <c r="G47" s="4">
        <v>32664466101</v>
      </c>
      <c r="H47" s="4"/>
      <c r="I47" s="4">
        <v>7146347827</v>
      </c>
      <c r="J47" s="4"/>
      <c r="K47" s="4">
        <v>801463</v>
      </c>
      <c r="L47" s="4"/>
      <c r="M47" s="4">
        <f>39810813928+20</f>
        <v>39810813948</v>
      </c>
      <c r="N47" s="4"/>
      <c r="O47" s="4">
        <v>26876918817</v>
      </c>
      <c r="P47" s="4"/>
      <c r="Q47" s="4">
        <v>12933895111</v>
      </c>
    </row>
    <row r="48" spans="1:17" ht="19.5" thickBot="1" x14ac:dyDescent="0.5">
      <c r="C48" s="5">
        <f>SUM(C8:C47)</f>
        <v>225842780</v>
      </c>
      <c r="D48" s="4"/>
      <c r="E48" s="5">
        <f>SUM(E8:E47)</f>
        <v>2318884892914</v>
      </c>
      <c r="F48" s="4"/>
      <c r="G48" s="5">
        <f>SUM(G8:G47)</f>
        <v>1980987790218</v>
      </c>
      <c r="H48" s="4"/>
      <c r="I48" s="5">
        <f>SUM(I8:I47)</f>
        <v>337897102678</v>
      </c>
      <c r="J48" s="4"/>
      <c r="K48" s="5">
        <f>SUM(K8:K47)</f>
        <v>225842780</v>
      </c>
      <c r="L48" s="4"/>
      <c r="M48" s="5">
        <f>SUM(M8:M47)</f>
        <v>2318884892914</v>
      </c>
      <c r="N48" s="4"/>
      <c r="O48" s="5">
        <f>SUM(O8:O47)</f>
        <v>1566328470827</v>
      </c>
      <c r="P48" s="4"/>
      <c r="Q48" s="5">
        <f>SUM(Q8:Q47)</f>
        <v>752556422068</v>
      </c>
    </row>
    <row r="49" spans="3:17" ht="19.5" thickTop="1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x14ac:dyDescent="0.45">
      <c r="E50" s="2"/>
      <c r="I50" s="12"/>
      <c r="M50" s="12"/>
    </row>
    <row r="51" spans="3:17" x14ac:dyDescent="0.45">
      <c r="E51" s="2"/>
      <c r="M51" s="2"/>
    </row>
    <row r="52" spans="3:17" x14ac:dyDescent="0.45">
      <c r="E52" s="12"/>
      <c r="M52" s="2"/>
    </row>
    <row r="53" spans="3:17" x14ac:dyDescent="0.45">
      <c r="E53" s="12"/>
      <c r="M53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3"/>
  <sheetViews>
    <sheetView rightToLeft="1" view="pageBreakPreview" topLeftCell="A34" zoomScaleNormal="100" zoomScaleSheetLayoutView="100" workbookViewId="0">
      <selection activeCell="O48" sqref="O48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157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97</v>
      </c>
      <c r="D6" s="14" t="s">
        <v>97</v>
      </c>
      <c r="E6" s="14" t="s">
        <v>97</v>
      </c>
      <c r="F6" s="14" t="s">
        <v>97</v>
      </c>
      <c r="G6" s="14" t="s">
        <v>97</v>
      </c>
      <c r="H6" s="14" t="s">
        <v>97</v>
      </c>
      <c r="I6" s="14" t="s">
        <v>97</v>
      </c>
      <c r="K6" s="14" t="s">
        <v>98</v>
      </c>
      <c r="L6" s="14" t="s">
        <v>98</v>
      </c>
      <c r="M6" s="14" t="s">
        <v>98</v>
      </c>
      <c r="N6" s="14" t="s">
        <v>98</v>
      </c>
      <c r="O6" s="14" t="s">
        <v>98</v>
      </c>
      <c r="P6" s="14" t="s">
        <v>98</v>
      </c>
      <c r="Q6" s="14" t="s">
        <v>98</v>
      </c>
    </row>
    <row r="7" spans="1:17" ht="30" x14ac:dyDescent="0.45">
      <c r="A7" s="14" t="s">
        <v>3</v>
      </c>
      <c r="C7" s="14" t="s">
        <v>7</v>
      </c>
      <c r="E7" s="14" t="s">
        <v>116</v>
      </c>
      <c r="G7" s="14" t="s">
        <v>117</v>
      </c>
      <c r="I7" s="14" t="s">
        <v>119</v>
      </c>
      <c r="K7" s="14" t="s">
        <v>7</v>
      </c>
      <c r="M7" s="14" t="s">
        <v>116</v>
      </c>
      <c r="O7" s="14" t="s">
        <v>117</v>
      </c>
      <c r="Q7" s="14" t="s">
        <v>119</v>
      </c>
    </row>
    <row r="8" spans="1:17" x14ac:dyDescent="0.45">
      <c r="A8" s="1" t="s">
        <v>36</v>
      </c>
      <c r="C8" s="4">
        <v>652829</v>
      </c>
      <c r="D8" s="4"/>
      <c r="E8" s="4">
        <v>8406858926</v>
      </c>
      <c r="F8" s="4"/>
      <c r="G8" s="4">
        <v>5717202519</v>
      </c>
      <c r="H8" s="4"/>
      <c r="I8" s="4">
        <v>2689656407</v>
      </c>
      <c r="J8" s="4"/>
      <c r="K8" s="4">
        <v>3180984</v>
      </c>
      <c r="L8" s="4"/>
      <c r="M8" s="4">
        <v>34010136677</v>
      </c>
      <c r="N8" s="4"/>
      <c r="O8" s="4">
        <v>27857723449</v>
      </c>
      <c r="P8" s="4"/>
      <c r="Q8" s="4">
        <v>6152413228</v>
      </c>
    </row>
    <row r="9" spans="1:17" x14ac:dyDescent="0.45">
      <c r="A9" s="1" t="s">
        <v>28</v>
      </c>
      <c r="C9" s="4">
        <v>466368</v>
      </c>
      <c r="D9" s="4"/>
      <c r="E9" s="4">
        <v>10727776169</v>
      </c>
      <c r="F9" s="4"/>
      <c r="G9" s="4">
        <v>9160599887</v>
      </c>
      <c r="H9" s="4"/>
      <c r="I9" s="4">
        <v>1567176282</v>
      </c>
      <c r="J9" s="4"/>
      <c r="K9" s="4">
        <v>1614593</v>
      </c>
      <c r="L9" s="4"/>
      <c r="M9" s="4">
        <v>36346949679</v>
      </c>
      <c r="N9" s="4"/>
      <c r="O9" s="4">
        <v>31714526751</v>
      </c>
      <c r="P9" s="4"/>
      <c r="Q9" s="4">
        <v>4632422928</v>
      </c>
    </row>
    <row r="10" spans="1:17" x14ac:dyDescent="0.45">
      <c r="A10" s="1" t="s">
        <v>39</v>
      </c>
      <c r="C10" s="4">
        <v>9469775</v>
      </c>
      <c r="D10" s="4"/>
      <c r="E10" s="4">
        <v>58513310499</v>
      </c>
      <c r="F10" s="4"/>
      <c r="G10" s="4">
        <v>34487276944</v>
      </c>
      <c r="H10" s="4"/>
      <c r="I10" s="4">
        <v>24026033555</v>
      </c>
      <c r="J10" s="4"/>
      <c r="K10" s="4">
        <v>9469775</v>
      </c>
      <c r="L10" s="4"/>
      <c r="M10" s="4">
        <v>58513310499</v>
      </c>
      <c r="N10" s="4"/>
      <c r="O10" s="4">
        <v>34487276944</v>
      </c>
      <c r="P10" s="4"/>
      <c r="Q10" s="4">
        <v>24026033555</v>
      </c>
    </row>
    <row r="11" spans="1:17" x14ac:dyDescent="0.45">
      <c r="A11" s="1" t="s">
        <v>59</v>
      </c>
      <c r="C11" s="4">
        <v>15000</v>
      </c>
      <c r="D11" s="4"/>
      <c r="E11" s="4">
        <v>118838684</v>
      </c>
      <c r="F11" s="4"/>
      <c r="G11" s="4">
        <v>106462082</v>
      </c>
      <c r="H11" s="4"/>
      <c r="I11" s="4">
        <v>12376602</v>
      </c>
      <c r="J11" s="4"/>
      <c r="K11" s="4">
        <v>15000</v>
      </c>
      <c r="L11" s="4"/>
      <c r="M11" s="4">
        <v>118838684</v>
      </c>
      <c r="N11" s="4"/>
      <c r="O11" s="4">
        <v>106462082</v>
      </c>
      <c r="P11" s="4"/>
      <c r="Q11" s="4">
        <v>12376602</v>
      </c>
    </row>
    <row r="12" spans="1:17" x14ac:dyDescent="0.45">
      <c r="A12" s="1" t="s">
        <v>57</v>
      </c>
      <c r="C12" s="4">
        <v>130</v>
      </c>
      <c r="D12" s="4"/>
      <c r="E12" s="4">
        <v>5126417</v>
      </c>
      <c r="F12" s="4"/>
      <c r="G12" s="4">
        <v>5113738</v>
      </c>
      <c r="H12" s="4"/>
      <c r="I12" s="4">
        <v>12679</v>
      </c>
      <c r="J12" s="4"/>
      <c r="K12" s="4">
        <v>130</v>
      </c>
      <c r="L12" s="4"/>
      <c r="M12" s="4">
        <v>5126417</v>
      </c>
      <c r="N12" s="4"/>
      <c r="O12" s="4">
        <v>5113738</v>
      </c>
      <c r="P12" s="4"/>
      <c r="Q12" s="4">
        <v>12679</v>
      </c>
    </row>
    <row r="13" spans="1:17" x14ac:dyDescent="0.45">
      <c r="A13" s="1" t="s">
        <v>50</v>
      </c>
      <c r="C13" s="4">
        <v>1793576</v>
      </c>
      <c r="D13" s="4"/>
      <c r="E13" s="4">
        <v>15355703069</v>
      </c>
      <c r="F13" s="4"/>
      <c r="G13" s="4">
        <v>9263846079</v>
      </c>
      <c r="H13" s="4"/>
      <c r="I13" s="4">
        <v>6091856990</v>
      </c>
      <c r="J13" s="4"/>
      <c r="K13" s="4">
        <v>2393576</v>
      </c>
      <c r="L13" s="4"/>
      <c r="M13" s="4">
        <v>29222700603</v>
      </c>
      <c r="N13" s="4"/>
      <c r="O13" s="4">
        <v>21659880934</v>
      </c>
      <c r="P13" s="4"/>
      <c r="Q13" s="4">
        <v>7562819669</v>
      </c>
    </row>
    <row r="14" spans="1:17" x14ac:dyDescent="0.45">
      <c r="A14" s="1" t="s">
        <v>60</v>
      </c>
      <c r="C14" s="4">
        <v>43149</v>
      </c>
      <c r="D14" s="4"/>
      <c r="E14" s="4">
        <v>155613141</v>
      </c>
      <c r="F14" s="4"/>
      <c r="G14" s="4">
        <v>154829620</v>
      </c>
      <c r="H14" s="4"/>
      <c r="I14" s="4">
        <v>783521</v>
      </c>
      <c r="J14" s="4"/>
      <c r="K14" s="4">
        <v>43149</v>
      </c>
      <c r="L14" s="4"/>
      <c r="M14" s="4">
        <v>155613141</v>
      </c>
      <c r="N14" s="4"/>
      <c r="O14" s="4">
        <v>154829620</v>
      </c>
      <c r="P14" s="4"/>
      <c r="Q14" s="4">
        <v>783521</v>
      </c>
    </row>
    <row r="15" spans="1:17" x14ac:dyDescent="0.45">
      <c r="A15" s="1" t="s">
        <v>27</v>
      </c>
      <c r="C15" s="4">
        <v>1742589</v>
      </c>
      <c r="D15" s="4"/>
      <c r="E15" s="4">
        <v>8510804676</v>
      </c>
      <c r="F15" s="4"/>
      <c r="G15" s="4">
        <v>8510804676</v>
      </c>
      <c r="H15" s="4"/>
      <c r="I15" s="4">
        <v>0</v>
      </c>
      <c r="J15" s="4"/>
      <c r="K15" s="4">
        <v>1742589</v>
      </c>
      <c r="L15" s="4"/>
      <c r="M15" s="4">
        <v>8510804676</v>
      </c>
      <c r="N15" s="4"/>
      <c r="O15" s="4">
        <v>8510804676</v>
      </c>
      <c r="P15" s="4"/>
      <c r="Q15" s="4">
        <v>0</v>
      </c>
    </row>
    <row r="16" spans="1:17" x14ac:dyDescent="0.45">
      <c r="A16" s="1" t="s">
        <v>45</v>
      </c>
      <c r="C16" s="4">
        <v>2548055</v>
      </c>
      <c r="D16" s="4"/>
      <c r="E16" s="4">
        <v>20614959575</v>
      </c>
      <c r="F16" s="4"/>
      <c r="G16" s="4">
        <v>9314917817</v>
      </c>
      <c r="H16" s="4"/>
      <c r="I16" s="4">
        <v>11300041758</v>
      </c>
      <c r="J16" s="4"/>
      <c r="K16" s="4">
        <v>2548055</v>
      </c>
      <c r="L16" s="4"/>
      <c r="M16" s="4">
        <v>20614959575</v>
      </c>
      <c r="N16" s="4"/>
      <c r="O16" s="4">
        <v>9314917817</v>
      </c>
      <c r="P16" s="4"/>
      <c r="Q16" s="4">
        <v>11300041758</v>
      </c>
    </row>
    <row r="17" spans="1:17" x14ac:dyDescent="0.45">
      <c r="A17" s="1" t="s">
        <v>120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2530547</v>
      </c>
      <c r="L17" s="4"/>
      <c r="M17" s="4">
        <v>68378207848</v>
      </c>
      <c r="N17" s="4"/>
      <c r="O17" s="4">
        <v>61931369840</v>
      </c>
      <c r="P17" s="4"/>
      <c r="Q17" s="4">
        <v>6446838008</v>
      </c>
    </row>
    <row r="18" spans="1:17" x14ac:dyDescent="0.45">
      <c r="A18" s="1" t="s">
        <v>121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2635520</v>
      </c>
      <c r="L18" s="4"/>
      <c r="M18" s="4">
        <v>10193126679</v>
      </c>
      <c r="N18" s="4"/>
      <c r="O18" s="4">
        <v>10419098334</v>
      </c>
      <c r="P18" s="4"/>
      <c r="Q18" s="4">
        <v>-225971655</v>
      </c>
    </row>
    <row r="19" spans="1:17" x14ac:dyDescent="0.45">
      <c r="A19" s="1" t="s">
        <v>122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2250000</v>
      </c>
      <c r="L19" s="4"/>
      <c r="M19" s="4">
        <v>23557243259</v>
      </c>
      <c r="N19" s="4"/>
      <c r="O19" s="4">
        <v>21008501212</v>
      </c>
      <c r="P19" s="4"/>
      <c r="Q19" s="4">
        <v>2548742047</v>
      </c>
    </row>
    <row r="20" spans="1:17" x14ac:dyDescent="0.45">
      <c r="A20" s="1" t="s">
        <v>53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120000</v>
      </c>
      <c r="L20" s="4"/>
      <c r="M20" s="4">
        <v>708558850</v>
      </c>
      <c r="N20" s="4"/>
      <c r="O20" s="4">
        <v>660844440</v>
      </c>
      <c r="P20" s="4"/>
      <c r="Q20" s="4">
        <v>47714410</v>
      </c>
    </row>
    <row r="21" spans="1:17" x14ac:dyDescent="0.45">
      <c r="A21" s="1" t="s">
        <v>20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2100000</v>
      </c>
      <c r="L21" s="4"/>
      <c r="M21" s="4">
        <v>20665228873</v>
      </c>
      <c r="N21" s="4"/>
      <c r="O21" s="4">
        <v>18662294683</v>
      </c>
      <c r="P21" s="4"/>
      <c r="Q21" s="4">
        <v>2002934190</v>
      </c>
    </row>
    <row r="22" spans="1:17" x14ac:dyDescent="0.45">
      <c r="A22" s="1" t="s">
        <v>123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6103764</v>
      </c>
      <c r="L22" s="4"/>
      <c r="M22" s="4">
        <v>10443540204</v>
      </c>
      <c r="N22" s="4"/>
      <c r="O22" s="4">
        <v>7189924225</v>
      </c>
      <c r="P22" s="4"/>
      <c r="Q22" s="4">
        <v>3253615979</v>
      </c>
    </row>
    <row r="23" spans="1:17" x14ac:dyDescent="0.45">
      <c r="A23" s="1" t="s">
        <v>124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108053</v>
      </c>
      <c r="L23" s="4"/>
      <c r="M23" s="4">
        <v>54026500</v>
      </c>
      <c r="N23" s="4"/>
      <c r="O23" s="4">
        <v>53705042</v>
      </c>
      <c r="P23" s="4"/>
      <c r="Q23" s="4">
        <v>321458</v>
      </c>
    </row>
    <row r="24" spans="1:17" x14ac:dyDescent="0.45">
      <c r="A24" s="1" t="s">
        <v>125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38137</v>
      </c>
      <c r="L24" s="4"/>
      <c r="M24" s="4">
        <v>79182378</v>
      </c>
      <c r="N24" s="4"/>
      <c r="O24" s="4">
        <v>26734037</v>
      </c>
      <c r="P24" s="4"/>
      <c r="Q24" s="4">
        <v>52448341</v>
      </c>
    </row>
    <row r="25" spans="1:17" x14ac:dyDescent="0.45">
      <c r="A25" s="1" t="s">
        <v>43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310135</v>
      </c>
      <c r="L25" s="4"/>
      <c r="M25" s="4">
        <v>10211931013</v>
      </c>
      <c r="N25" s="4"/>
      <c r="O25" s="4">
        <v>11634853161</v>
      </c>
      <c r="P25" s="4"/>
      <c r="Q25" s="4">
        <v>-1422922148</v>
      </c>
    </row>
    <row r="26" spans="1:17" x14ac:dyDescent="0.45">
      <c r="A26" s="1" t="s">
        <v>126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1199271</v>
      </c>
      <c r="L26" s="4"/>
      <c r="M26" s="4">
        <v>18679181399</v>
      </c>
      <c r="N26" s="4"/>
      <c r="O26" s="4">
        <v>16296490064</v>
      </c>
      <c r="P26" s="4"/>
      <c r="Q26" s="4">
        <v>2382691335</v>
      </c>
    </row>
    <row r="27" spans="1:17" x14ac:dyDescent="0.45">
      <c r="A27" s="1" t="s">
        <v>127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24750000</v>
      </c>
      <c r="L27" s="4"/>
      <c r="M27" s="4">
        <v>91059607503</v>
      </c>
      <c r="N27" s="4"/>
      <c r="O27" s="4">
        <v>90218238412</v>
      </c>
      <c r="P27" s="4"/>
      <c r="Q27" s="4">
        <v>841369091</v>
      </c>
    </row>
    <row r="28" spans="1:17" x14ac:dyDescent="0.45">
      <c r="A28" s="1" t="s">
        <v>128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1522111</v>
      </c>
      <c r="L28" s="4"/>
      <c r="M28" s="4">
        <v>8320349469</v>
      </c>
      <c r="N28" s="4"/>
      <c r="O28" s="4">
        <v>7646977137</v>
      </c>
      <c r="P28" s="4"/>
      <c r="Q28" s="4">
        <v>673372332</v>
      </c>
    </row>
    <row r="29" spans="1:17" x14ac:dyDescent="0.45">
      <c r="A29" s="1" t="s">
        <v>129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2987610</v>
      </c>
      <c r="L29" s="4"/>
      <c r="M29" s="4">
        <v>31469986702</v>
      </c>
      <c r="N29" s="4"/>
      <c r="O29" s="4">
        <v>37093223169</v>
      </c>
      <c r="P29" s="4"/>
      <c r="Q29" s="4">
        <v>-5623236467</v>
      </c>
    </row>
    <row r="30" spans="1:17" x14ac:dyDescent="0.45">
      <c r="A30" s="1" t="s">
        <v>130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3514808</v>
      </c>
      <c r="L30" s="4"/>
      <c r="M30" s="4">
        <v>53970477655</v>
      </c>
      <c r="N30" s="4"/>
      <c r="O30" s="4">
        <v>49537077038</v>
      </c>
      <c r="P30" s="4"/>
      <c r="Q30" s="4">
        <v>4433400617</v>
      </c>
    </row>
    <row r="31" spans="1:17" x14ac:dyDescent="0.45">
      <c r="A31" s="1" t="s">
        <v>40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985852</v>
      </c>
      <c r="L31" s="4"/>
      <c r="M31" s="4">
        <v>7132515191</v>
      </c>
      <c r="N31" s="4"/>
      <c r="O31" s="4">
        <v>5546721768</v>
      </c>
      <c r="P31" s="4"/>
      <c r="Q31" s="4">
        <v>1585793423</v>
      </c>
    </row>
    <row r="32" spans="1:17" x14ac:dyDescent="0.45">
      <c r="A32" s="1" t="s">
        <v>131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5683400</v>
      </c>
      <c r="L32" s="4"/>
      <c r="M32" s="4">
        <v>11654512251</v>
      </c>
      <c r="N32" s="4"/>
      <c r="O32" s="4">
        <v>10186199537</v>
      </c>
      <c r="P32" s="4"/>
      <c r="Q32" s="4">
        <v>1468312714</v>
      </c>
    </row>
    <row r="33" spans="1:17" x14ac:dyDescent="0.45">
      <c r="A33" s="1" t="s">
        <v>41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998076</v>
      </c>
      <c r="L33" s="4"/>
      <c r="M33" s="4">
        <v>23281868232</v>
      </c>
      <c r="N33" s="4"/>
      <c r="O33" s="4">
        <v>18606044464</v>
      </c>
      <c r="P33" s="4"/>
      <c r="Q33" s="4">
        <v>4675823768</v>
      </c>
    </row>
    <row r="34" spans="1:17" x14ac:dyDescent="0.45">
      <c r="A34" s="1" t="s">
        <v>33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1120000</v>
      </c>
      <c r="L34" s="4"/>
      <c r="M34" s="4">
        <v>25099789367</v>
      </c>
      <c r="N34" s="4"/>
      <c r="O34" s="4">
        <v>19683780478</v>
      </c>
      <c r="P34" s="4"/>
      <c r="Q34" s="4">
        <v>5416008889</v>
      </c>
    </row>
    <row r="35" spans="1:17" x14ac:dyDescent="0.45">
      <c r="A35" s="1" t="s">
        <v>132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4772243</v>
      </c>
      <c r="L35" s="4"/>
      <c r="M35" s="4">
        <v>18360323320</v>
      </c>
      <c r="N35" s="4"/>
      <c r="O35" s="4">
        <v>19016181263</v>
      </c>
      <c r="P35" s="4"/>
      <c r="Q35" s="4">
        <v>-655857943</v>
      </c>
    </row>
    <row r="36" spans="1:17" x14ac:dyDescent="0.45">
      <c r="A36" s="1" t="s">
        <v>133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5782522</v>
      </c>
      <c r="L36" s="4"/>
      <c r="M36" s="4">
        <v>24484608168</v>
      </c>
      <c r="N36" s="4"/>
      <c r="O36" s="4">
        <v>19871236991</v>
      </c>
      <c r="P36" s="4"/>
      <c r="Q36" s="4">
        <v>4613371177</v>
      </c>
    </row>
    <row r="37" spans="1:17" x14ac:dyDescent="0.45">
      <c r="A37" s="1" t="s">
        <v>134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3000000</v>
      </c>
      <c r="L37" s="4"/>
      <c r="M37" s="4">
        <v>32058688411</v>
      </c>
      <c r="N37" s="4"/>
      <c r="O37" s="4">
        <v>31700254500</v>
      </c>
      <c r="P37" s="4"/>
      <c r="Q37" s="4">
        <v>358433911</v>
      </c>
    </row>
    <row r="38" spans="1:17" x14ac:dyDescent="0.45">
      <c r="A38" s="1" t="s">
        <v>135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54476</v>
      </c>
      <c r="L38" s="4"/>
      <c r="M38" s="4">
        <v>3303263947</v>
      </c>
      <c r="N38" s="4"/>
      <c r="O38" s="4">
        <v>2951477144</v>
      </c>
      <c r="P38" s="4"/>
      <c r="Q38" s="4">
        <v>351786803</v>
      </c>
    </row>
    <row r="39" spans="1:17" x14ac:dyDescent="0.45">
      <c r="A39" s="1" t="s">
        <v>17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26147000</v>
      </c>
      <c r="L39" s="4"/>
      <c r="M39" s="4">
        <v>63946235477</v>
      </c>
      <c r="N39" s="4"/>
      <c r="O39" s="4">
        <v>63442067970</v>
      </c>
      <c r="P39" s="4"/>
      <c r="Q39" s="4">
        <v>504167507</v>
      </c>
    </row>
    <row r="40" spans="1:17" x14ac:dyDescent="0.45">
      <c r="A40" s="1" t="s">
        <v>136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52205</v>
      </c>
      <c r="L40" s="4"/>
      <c r="M40" s="4">
        <v>3764128046</v>
      </c>
      <c r="N40" s="4"/>
      <c r="O40" s="4">
        <v>3479298019</v>
      </c>
      <c r="P40" s="4"/>
      <c r="Q40" s="4">
        <v>284830027</v>
      </c>
    </row>
    <row r="41" spans="1:17" x14ac:dyDescent="0.45">
      <c r="A41" s="1" t="s">
        <v>37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3907777</v>
      </c>
      <c r="L41" s="4"/>
      <c r="M41" s="4">
        <v>30444403887</v>
      </c>
      <c r="N41" s="4"/>
      <c r="O41" s="4">
        <v>27152834891</v>
      </c>
      <c r="P41" s="4"/>
      <c r="Q41" s="4">
        <v>3291568996</v>
      </c>
    </row>
    <row r="42" spans="1:17" x14ac:dyDescent="0.45">
      <c r="A42" s="1" t="s">
        <v>124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108053</v>
      </c>
      <c r="L42" s="4"/>
      <c r="M42" s="4">
        <v>141351680</v>
      </c>
      <c r="N42" s="4"/>
      <c r="O42" s="4">
        <v>54026500</v>
      </c>
      <c r="P42" s="4"/>
      <c r="Q42" s="4">
        <v>87325180</v>
      </c>
    </row>
    <row r="43" spans="1:17" x14ac:dyDescent="0.45">
      <c r="A43" s="1" t="s">
        <v>42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14232948</v>
      </c>
      <c r="L43" s="4"/>
      <c r="M43" s="4">
        <v>29785100278</v>
      </c>
      <c r="N43" s="4"/>
      <c r="O43" s="4">
        <v>24632124296</v>
      </c>
      <c r="P43" s="4"/>
      <c r="Q43" s="4">
        <v>5152975982</v>
      </c>
    </row>
    <row r="44" spans="1:17" x14ac:dyDescent="0.45">
      <c r="A44" s="1" t="s">
        <v>137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155210</v>
      </c>
      <c r="L44" s="4"/>
      <c r="M44" s="4">
        <v>8143365582</v>
      </c>
      <c r="N44" s="4"/>
      <c r="O44" s="4">
        <v>6643576711</v>
      </c>
      <c r="P44" s="4"/>
      <c r="Q44" s="4">
        <v>1499788871</v>
      </c>
    </row>
    <row r="45" spans="1:17" x14ac:dyDescent="0.45">
      <c r="A45" s="1" t="s">
        <v>51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1227030</v>
      </c>
      <c r="L45" s="4"/>
      <c r="M45" s="4">
        <v>7133214301</v>
      </c>
      <c r="N45" s="4"/>
      <c r="O45" s="4">
        <v>6318197220</v>
      </c>
      <c r="P45" s="4"/>
      <c r="Q45" s="4">
        <v>815017081</v>
      </c>
    </row>
    <row r="46" spans="1:17" x14ac:dyDescent="0.45">
      <c r="A46" s="1" t="s">
        <v>138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286425</v>
      </c>
      <c r="L46" s="4"/>
      <c r="M46" s="4">
        <v>5131309258</v>
      </c>
      <c r="N46" s="4"/>
      <c r="O46" s="4">
        <v>5107964116</v>
      </c>
      <c r="P46" s="4"/>
      <c r="Q46" s="4">
        <v>23345142</v>
      </c>
    </row>
    <row r="47" spans="1:17" x14ac:dyDescent="0.45">
      <c r="A47" s="1" t="s">
        <v>139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38137</v>
      </c>
      <c r="L47" s="4"/>
      <c r="M47" s="4">
        <v>26734037</v>
      </c>
      <c r="N47" s="4"/>
      <c r="O47" s="4">
        <v>26537059</v>
      </c>
      <c r="P47" s="4"/>
      <c r="Q47" s="4">
        <v>196978</v>
      </c>
    </row>
    <row r="48" spans="1:17" x14ac:dyDescent="0.45">
      <c r="A48" s="1" t="s">
        <v>104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43000</v>
      </c>
      <c r="L48" s="4"/>
      <c r="M48" s="4">
        <v>39982751814</v>
      </c>
      <c r="N48" s="4"/>
      <c r="O48" s="4">
        <v>39986191189</v>
      </c>
      <c r="P48" s="4"/>
      <c r="Q48" s="4">
        <v>-3439375</v>
      </c>
    </row>
    <row r="49" spans="3:17" ht="19.5" thickBot="1" x14ac:dyDescent="0.5">
      <c r="C49" s="5">
        <f>SUM(C8:C48)</f>
        <v>16731471</v>
      </c>
      <c r="D49" s="4"/>
      <c r="E49" s="5">
        <f>SUM(E8:E48)</f>
        <v>122408991156</v>
      </c>
      <c r="F49" s="4"/>
      <c r="G49" s="5">
        <v>11650680026</v>
      </c>
      <c r="H49" s="4"/>
      <c r="I49" s="5">
        <f>SUM(I8:I48)</f>
        <v>45687937794</v>
      </c>
      <c r="J49" s="4"/>
      <c r="K49" s="5">
        <f>SUM(K8:K48)</f>
        <v>139772161</v>
      </c>
      <c r="L49" s="4"/>
      <c r="M49" s="5">
        <f>SUM(M8:M48)</f>
        <v>869163251530</v>
      </c>
      <c r="N49" s="4"/>
      <c r="O49" s="5">
        <f>SUM(O8:O48)</f>
        <v>770595580921</v>
      </c>
      <c r="P49" s="4"/>
      <c r="Q49" s="5">
        <f>SUM(Q8:Q48)</f>
        <v>98567670609</v>
      </c>
    </row>
    <row r="50" spans="3:17" ht="19.5" thickTop="1" x14ac:dyDescent="0.4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17" x14ac:dyDescent="0.45">
      <c r="E51" s="12"/>
      <c r="I51" s="2"/>
      <c r="K51" s="2"/>
      <c r="O51" s="2"/>
      <c r="Q51" s="12"/>
    </row>
    <row r="52" spans="3:17" x14ac:dyDescent="0.45">
      <c r="E52" s="2"/>
      <c r="I52" s="2"/>
      <c r="K52" s="12"/>
      <c r="M52" s="12"/>
      <c r="O52" s="12"/>
      <c r="Q52" s="2"/>
    </row>
    <row r="53" spans="3:17" x14ac:dyDescent="0.45">
      <c r="E53" s="2"/>
      <c r="I53" s="2"/>
      <c r="K53" s="12"/>
      <c r="M53" s="12"/>
    </row>
    <row r="54" spans="3:17" x14ac:dyDescent="0.45">
      <c r="E54" s="12"/>
      <c r="I54" s="2"/>
      <c r="M54" s="2"/>
    </row>
    <row r="55" spans="3:17" x14ac:dyDescent="0.45">
      <c r="I55" s="12"/>
      <c r="M55" s="2"/>
    </row>
    <row r="63" spans="3:17" x14ac:dyDescent="0.45">
      <c r="M6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5"/>
  <sheetViews>
    <sheetView rightToLeft="1" view="pageBreakPreview" zoomScale="85" zoomScaleNormal="70" zoomScaleSheetLayoutView="85" workbookViewId="0">
      <selection activeCell="O48" sqref="O48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157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4" t="s">
        <v>97</v>
      </c>
      <c r="D6" s="14" t="s">
        <v>97</v>
      </c>
      <c r="E6" s="14" t="s">
        <v>97</v>
      </c>
      <c r="F6" s="14" t="s">
        <v>97</v>
      </c>
      <c r="G6" s="14" t="s">
        <v>97</v>
      </c>
      <c r="H6" s="14" t="s">
        <v>97</v>
      </c>
      <c r="I6" s="14" t="s">
        <v>97</v>
      </c>
      <c r="J6" s="14" t="s">
        <v>97</v>
      </c>
      <c r="K6" s="14" t="s">
        <v>97</v>
      </c>
      <c r="M6" s="14" t="s">
        <v>98</v>
      </c>
      <c r="N6" s="14" t="s">
        <v>98</v>
      </c>
      <c r="O6" s="14" t="s">
        <v>98</v>
      </c>
      <c r="P6" s="14" t="s">
        <v>98</v>
      </c>
      <c r="Q6" s="14" t="s">
        <v>98</v>
      </c>
      <c r="R6" s="14" t="s">
        <v>98</v>
      </c>
      <c r="S6" s="14" t="s">
        <v>98</v>
      </c>
      <c r="T6" s="14" t="s">
        <v>98</v>
      </c>
      <c r="U6" s="14" t="s">
        <v>98</v>
      </c>
    </row>
    <row r="7" spans="1:21" ht="30" x14ac:dyDescent="0.45">
      <c r="A7" s="14" t="s">
        <v>3</v>
      </c>
      <c r="C7" s="14" t="s">
        <v>140</v>
      </c>
      <c r="E7" s="14" t="s">
        <v>141</v>
      </c>
      <c r="G7" s="14" t="s">
        <v>142</v>
      </c>
      <c r="I7" s="14" t="s">
        <v>69</v>
      </c>
      <c r="K7" s="14" t="s">
        <v>143</v>
      </c>
      <c r="M7" s="14" t="s">
        <v>140</v>
      </c>
      <c r="O7" s="14" t="s">
        <v>141</v>
      </c>
      <c r="Q7" s="14" t="s">
        <v>142</v>
      </c>
      <c r="S7" s="14" t="s">
        <v>69</v>
      </c>
      <c r="U7" s="14" t="s">
        <v>143</v>
      </c>
    </row>
    <row r="8" spans="1:21" x14ac:dyDescent="0.45">
      <c r="A8" s="1" t="s">
        <v>36</v>
      </c>
      <c r="C8" s="4">
        <v>0</v>
      </c>
      <c r="D8" s="4"/>
      <c r="E8" s="4">
        <v>10431223259</v>
      </c>
      <c r="F8" s="4"/>
      <c r="G8" s="4">
        <v>2689656407</v>
      </c>
      <c r="I8" s="4">
        <v>13120879666</v>
      </c>
      <c r="K8" s="3">
        <v>3.3500000000000002E-2</v>
      </c>
      <c r="M8" s="4">
        <v>0</v>
      </c>
      <c r="O8" s="4">
        <v>25028443786</v>
      </c>
      <c r="P8" s="4"/>
      <c r="Q8" s="4">
        <v>6152413228</v>
      </c>
      <c r="R8" s="4"/>
      <c r="S8" s="4">
        <f>M8+O8+Q8</f>
        <v>31180857014</v>
      </c>
      <c r="U8" s="3">
        <v>3.4700000000000002E-2</v>
      </c>
    </row>
    <row r="9" spans="1:21" x14ac:dyDescent="0.45">
      <c r="A9" s="1" t="s">
        <v>28</v>
      </c>
      <c r="C9" s="4">
        <v>0</v>
      </c>
      <c r="D9" s="4"/>
      <c r="E9" s="4">
        <v>0</v>
      </c>
      <c r="F9" s="4"/>
      <c r="G9" s="4">
        <v>1567176282</v>
      </c>
      <c r="I9" s="4">
        <v>1567176282</v>
      </c>
      <c r="K9" s="3">
        <v>4.0000000000000001E-3</v>
      </c>
      <c r="M9" s="4">
        <v>0</v>
      </c>
      <c r="O9" s="4">
        <v>0</v>
      </c>
      <c r="P9" s="4"/>
      <c r="Q9" s="4">
        <v>4632422928</v>
      </c>
      <c r="R9" s="4"/>
      <c r="S9" s="4">
        <f t="shared" ref="S9:S71" si="0">M9+O9+Q9</f>
        <v>4632422928</v>
      </c>
      <c r="U9" s="3">
        <v>5.1999999999999998E-3</v>
      </c>
    </row>
    <row r="10" spans="1:21" x14ac:dyDescent="0.45">
      <c r="A10" s="1" t="s">
        <v>39</v>
      </c>
      <c r="C10" s="4">
        <v>0</v>
      </c>
      <c r="D10" s="4"/>
      <c r="E10" s="4">
        <v>-6584330420</v>
      </c>
      <c r="F10" s="4"/>
      <c r="G10" s="4">
        <v>24026033555</v>
      </c>
      <c r="I10" s="4">
        <v>17441703135</v>
      </c>
      <c r="K10" s="3">
        <v>4.4499999999999998E-2</v>
      </c>
      <c r="M10" s="4">
        <v>0</v>
      </c>
      <c r="O10" s="4">
        <v>90565847604</v>
      </c>
      <c r="P10" s="4"/>
      <c r="Q10" s="4">
        <v>24026033555</v>
      </c>
      <c r="R10" s="4"/>
      <c r="S10" s="4">
        <f t="shared" si="0"/>
        <v>114591881159</v>
      </c>
      <c r="U10" s="3">
        <v>0.12759999999999999</v>
      </c>
    </row>
    <row r="11" spans="1:21" x14ac:dyDescent="0.45">
      <c r="A11" s="1" t="s">
        <v>59</v>
      </c>
      <c r="C11" s="4">
        <v>0</v>
      </c>
      <c r="D11" s="4"/>
      <c r="E11" s="4">
        <v>2101259710</v>
      </c>
      <c r="F11" s="4"/>
      <c r="G11" s="4">
        <v>12376602</v>
      </c>
      <c r="I11" s="4">
        <v>2113636312</v>
      </c>
      <c r="K11" s="3">
        <v>5.4000000000000003E-3</v>
      </c>
      <c r="M11" s="4">
        <v>0</v>
      </c>
      <c r="O11" s="4">
        <v>2101259710</v>
      </c>
      <c r="P11" s="4"/>
      <c r="Q11" s="4">
        <v>12376602</v>
      </c>
      <c r="R11" s="4"/>
      <c r="S11" s="4">
        <f t="shared" si="0"/>
        <v>2113636312</v>
      </c>
      <c r="U11" s="3">
        <v>2.3999999999999998E-3</v>
      </c>
    </row>
    <row r="12" spans="1:21" x14ac:dyDescent="0.45">
      <c r="A12" s="1" t="s">
        <v>57</v>
      </c>
      <c r="C12" s="4">
        <v>0</v>
      </c>
      <c r="D12" s="4"/>
      <c r="E12" s="4">
        <v>0</v>
      </c>
      <c r="F12" s="4"/>
      <c r="G12" s="4">
        <v>12679</v>
      </c>
      <c r="I12" s="4">
        <v>12679</v>
      </c>
      <c r="K12" s="3">
        <v>0</v>
      </c>
      <c r="M12" s="4">
        <v>0</v>
      </c>
      <c r="O12" s="4">
        <v>0</v>
      </c>
      <c r="P12" s="4"/>
      <c r="Q12" s="4">
        <v>12679</v>
      </c>
      <c r="R12" s="4"/>
      <c r="S12" s="4">
        <f t="shared" si="0"/>
        <v>12679</v>
      </c>
      <c r="U12" s="3">
        <v>0</v>
      </c>
    </row>
    <row r="13" spans="1:21" x14ac:dyDescent="0.45">
      <c r="A13" s="1" t="s">
        <v>50</v>
      </c>
      <c r="C13" s="4">
        <v>0</v>
      </c>
      <c r="D13" s="4"/>
      <c r="E13" s="4">
        <v>0</v>
      </c>
      <c r="F13" s="4"/>
      <c r="G13" s="4">
        <v>6091856990</v>
      </c>
      <c r="I13" s="4">
        <v>6091856990</v>
      </c>
      <c r="K13" s="3">
        <v>1.55E-2</v>
      </c>
      <c r="M13" s="4">
        <v>0</v>
      </c>
      <c r="O13" s="4">
        <v>0</v>
      </c>
      <c r="P13" s="4"/>
      <c r="Q13" s="4">
        <v>7562819669</v>
      </c>
      <c r="R13" s="4"/>
      <c r="S13" s="4">
        <f t="shared" si="0"/>
        <v>7562819669</v>
      </c>
      <c r="U13" s="3">
        <v>8.3999999999999995E-3</v>
      </c>
    </row>
    <row r="14" spans="1:21" x14ac:dyDescent="0.45">
      <c r="A14" s="1" t="s">
        <v>60</v>
      </c>
      <c r="C14" s="4">
        <v>0</v>
      </c>
      <c r="D14" s="4"/>
      <c r="E14" s="4">
        <v>0</v>
      </c>
      <c r="F14" s="4"/>
      <c r="G14" s="4">
        <v>783521</v>
      </c>
      <c r="I14" s="4">
        <v>783521</v>
      </c>
      <c r="K14" s="3">
        <v>0</v>
      </c>
      <c r="M14" s="4">
        <v>0</v>
      </c>
      <c r="O14" s="4">
        <v>0</v>
      </c>
      <c r="P14" s="4"/>
      <c r="Q14" s="4">
        <v>783521</v>
      </c>
      <c r="R14" s="4"/>
      <c r="S14" s="4">
        <f t="shared" si="0"/>
        <v>783521</v>
      </c>
      <c r="U14" s="3">
        <v>0</v>
      </c>
    </row>
    <row r="15" spans="1:21" x14ac:dyDescent="0.45">
      <c r="A15" s="1" t="s">
        <v>45</v>
      </c>
      <c r="C15" s="4">
        <v>0</v>
      </c>
      <c r="D15" s="4"/>
      <c r="E15" s="4">
        <v>37494994891</v>
      </c>
      <c r="F15" s="4"/>
      <c r="G15" s="4">
        <v>11300041758</v>
      </c>
      <c r="I15" s="4">
        <v>48795036649</v>
      </c>
      <c r="K15" s="3">
        <v>0.1244</v>
      </c>
      <c r="M15" s="4">
        <v>0</v>
      </c>
      <c r="O15" s="4">
        <v>41044172341</v>
      </c>
      <c r="P15" s="4"/>
      <c r="Q15" s="4">
        <v>11300041758</v>
      </c>
      <c r="R15" s="4"/>
      <c r="S15" s="4">
        <f t="shared" si="0"/>
        <v>52344214099</v>
      </c>
      <c r="U15" s="3">
        <v>5.8299999999999998E-2</v>
      </c>
    </row>
    <row r="16" spans="1:21" x14ac:dyDescent="0.45">
      <c r="A16" s="1" t="s">
        <v>120</v>
      </c>
      <c r="C16" s="4">
        <v>0</v>
      </c>
      <c r="D16" s="4"/>
      <c r="E16" s="4">
        <v>0</v>
      </c>
      <c r="F16" s="4"/>
      <c r="G16" s="4">
        <v>0</v>
      </c>
      <c r="I16" s="4">
        <v>0</v>
      </c>
      <c r="K16" s="3">
        <v>0</v>
      </c>
      <c r="M16" s="4">
        <v>0</v>
      </c>
      <c r="O16" s="4">
        <v>0</v>
      </c>
      <c r="P16" s="4"/>
      <c r="Q16" s="4">
        <v>6446838008</v>
      </c>
      <c r="R16" s="4"/>
      <c r="S16" s="4">
        <f t="shared" si="0"/>
        <v>6446838008</v>
      </c>
      <c r="U16" s="3">
        <v>7.1999999999999998E-3</v>
      </c>
    </row>
    <row r="17" spans="1:21" x14ac:dyDescent="0.45">
      <c r="A17" s="1" t="s">
        <v>121</v>
      </c>
      <c r="C17" s="4">
        <v>0</v>
      </c>
      <c r="D17" s="4"/>
      <c r="E17" s="4">
        <v>0</v>
      </c>
      <c r="F17" s="4"/>
      <c r="G17" s="4">
        <v>0</v>
      </c>
      <c r="I17" s="4">
        <v>0</v>
      </c>
      <c r="K17" s="3">
        <v>0</v>
      </c>
      <c r="M17" s="4">
        <v>0</v>
      </c>
      <c r="O17" s="4">
        <v>0</v>
      </c>
      <c r="P17" s="4"/>
      <c r="Q17" s="4">
        <v>-225971655</v>
      </c>
      <c r="R17" s="4"/>
      <c r="S17" s="4">
        <f t="shared" si="0"/>
        <v>-225971655</v>
      </c>
      <c r="U17" s="3">
        <v>-2.9999999999999997E-4</v>
      </c>
    </row>
    <row r="18" spans="1:21" x14ac:dyDescent="0.45">
      <c r="A18" s="1" t="s">
        <v>122</v>
      </c>
      <c r="C18" s="4">
        <v>0</v>
      </c>
      <c r="D18" s="4"/>
      <c r="E18" s="4">
        <v>0</v>
      </c>
      <c r="F18" s="4"/>
      <c r="G18" s="4">
        <v>0</v>
      </c>
      <c r="I18" s="4">
        <v>0</v>
      </c>
      <c r="K18" s="3">
        <v>0</v>
      </c>
      <c r="M18" s="4">
        <v>0</v>
      </c>
      <c r="O18" s="4">
        <v>0</v>
      </c>
      <c r="P18" s="4"/>
      <c r="Q18" s="4">
        <v>2548742047</v>
      </c>
      <c r="R18" s="4"/>
      <c r="S18" s="4">
        <f t="shared" si="0"/>
        <v>2548742047</v>
      </c>
      <c r="U18" s="3">
        <v>2.8E-3</v>
      </c>
    </row>
    <row r="19" spans="1:21" x14ac:dyDescent="0.45">
      <c r="A19" s="1" t="s">
        <v>53</v>
      </c>
      <c r="C19" s="4">
        <v>0</v>
      </c>
      <c r="D19" s="4"/>
      <c r="E19" s="4">
        <v>1546068025</v>
      </c>
      <c r="F19" s="4"/>
      <c r="G19" s="4">
        <v>0</v>
      </c>
      <c r="I19" s="4">
        <v>1546068025</v>
      </c>
      <c r="K19" s="3">
        <v>3.8999999999999998E-3</v>
      </c>
      <c r="M19" s="4">
        <v>0</v>
      </c>
      <c r="O19" s="4">
        <v>1546068025</v>
      </c>
      <c r="P19" s="4"/>
      <c r="Q19" s="4">
        <v>47714410</v>
      </c>
      <c r="R19" s="4"/>
      <c r="S19" s="4">
        <f t="shared" si="0"/>
        <v>1593782435</v>
      </c>
      <c r="U19" s="3">
        <v>1.8E-3</v>
      </c>
    </row>
    <row r="20" spans="1:21" x14ac:dyDescent="0.45">
      <c r="A20" s="1" t="s">
        <v>20</v>
      </c>
      <c r="C20" s="4">
        <v>0</v>
      </c>
      <c r="D20" s="4"/>
      <c r="E20" s="4">
        <v>18999622863</v>
      </c>
      <c r="F20" s="4"/>
      <c r="G20" s="4">
        <v>0</v>
      </c>
      <c r="I20" s="4">
        <v>18999622863</v>
      </c>
      <c r="K20" s="3">
        <v>4.8500000000000001E-2</v>
      </c>
      <c r="M20" s="4">
        <v>0</v>
      </c>
      <c r="O20" s="4">
        <v>34029175261</v>
      </c>
      <c r="P20" s="4"/>
      <c r="Q20" s="4">
        <v>2002934190</v>
      </c>
      <c r="R20" s="4"/>
      <c r="S20" s="4">
        <f t="shared" si="0"/>
        <v>36032109451</v>
      </c>
      <c r="U20" s="3">
        <v>4.0099999999999997E-2</v>
      </c>
    </row>
    <row r="21" spans="1:21" x14ac:dyDescent="0.45">
      <c r="A21" s="1" t="s">
        <v>123</v>
      </c>
      <c r="C21" s="4">
        <v>0</v>
      </c>
      <c r="D21" s="4"/>
      <c r="E21" s="4">
        <v>0</v>
      </c>
      <c r="F21" s="4"/>
      <c r="G21" s="4">
        <v>0</v>
      </c>
      <c r="I21" s="4">
        <v>0</v>
      </c>
      <c r="K21" s="3">
        <v>0</v>
      </c>
      <c r="M21" s="4">
        <v>0</v>
      </c>
      <c r="O21" s="4">
        <v>0</v>
      </c>
      <c r="P21" s="4"/>
      <c r="Q21" s="4">
        <v>3253615979</v>
      </c>
      <c r="R21" s="4"/>
      <c r="S21" s="4">
        <f t="shared" si="0"/>
        <v>3253615979</v>
      </c>
      <c r="U21" s="3">
        <v>3.5999999999999999E-3</v>
      </c>
    </row>
    <row r="22" spans="1:21" x14ac:dyDescent="0.45">
      <c r="A22" s="1" t="s">
        <v>124</v>
      </c>
      <c r="C22" s="4">
        <v>0</v>
      </c>
      <c r="D22" s="4"/>
      <c r="E22" s="4">
        <v>0</v>
      </c>
      <c r="F22" s="4"/>
      <c r="G22" s="4">
        <v>0</v>
      </c>
      <c r="I22" s="4">
        <v>0</v>
      </c>
      <c r="K22" s="3">
        <v>0</v>
      </c>
      <c r="M22" s="4">
        <v>0</v>
      </c>
      <c r="O22" s="4">
        <v>0</v>
      </c>
      <c r="P22" s="4"/>
      <c r="Q22" s="4">
        <v>321458</v>
      </c>
      <c r="R22" s="4"/>
      <c r="S22" s="4">
        <f t="shared" si="0"/>
        <v>321458</v>
      </c>
      <c r="U22" s="3">
        <v>0</v>
      </c>
    </row>
    <row r="23" spans="1:21" x14ac:dyDescent="0.45">
      <c r="A23" s="1" t="s">
        <v>125</v>
      </c>
      <c r="C23" s="4">
        <v>0</v>
      </c>
      <c r="D23" s="4"/>
      <c r="E23" s="4">
        <v>0</v>
      </c>
      <c r="F23" s="4"/>
      <c r="G23" s="4">
        <v>0</v>
      </c>
      <c r="I23" s="4">
        <v>0</v>
      </c>
      <c r="K23" s="3">
        <v>0</v>
      </c>
      <c r="M23" s="4">
        <v>0</v>
      </c>
      <c r="O23" s="4">
        <v>0</v>
      </c>
      <c r="P23" s="4"/>
      <c r="Q23" s="4">
        <v>52448341</v>
      </c>
      <c r="R23" s="4"/>
      <c r="S23" s="4">
        <f t="shared" si="0"/>
        <v>52448341</v>
      </c>
      <c r="U23" s="3">
        <v>1E-4</v>
      </c>
    </row>
    <row r="24" spans="1:21" x14ac:dyDescent="0.45">
      <c r="A24" s="1" t="s">
        <v>43</v>
      </c>
      <c r="C24" s="4">
        <v>0</v>
      </c>
      <c r="D24" s="4"/>
      <c r="E24" s="4">
        <v>18566865900</v>
      </c>
      <c r="F24" s="4"/>
      <c r="G24" s="4">
        <v>0</v>
      </c>
      <c r="I24" s="4">
        <v>18566865900</v>
      </c>
      <c r="K24" s="3">
        <v>4.7399999999999998E-2</v>
      </c>
      <c r="M24" s="4">
        <v>16014688500</v>
      </c>
      <c r="O24" s="4">
        <v>17413469691</v>
      </c>
      <c r="P24" s="4"/>
      <c r="Q24" s="4">
        <v>-1422922148</v>
      </c>
      <c r="R24" s="4"/>
      <c r="S24" s="4">
        <f t="shared" si="0"/>
        <v>32005236043</v>
      </c>
      <c r="U24" s="3">
        <v>3.56E-2</v>
      </c>
    </row>
    <row r="25" spans="1:21" x14ac:dyDescent="0.45">
      <c r="A25" s="1" t="s">
        <v>126</v>
      </c>
      <c r="C25" s="4">
        <v>0</v>
      </c>
      <c r="D25" s="4"/>
      <c r="E25" s="4">
        <v>0</v>
      </c>
      <c r="F25" s="4"/>
      <c r="G25" s="4">
        <v>0</v>
      </c>
      <c r="I25" s="4">
        <v>0</v>
      </c>
      <c r="K25" s="3">
        <v>0</v>
      </c>
      <c r="M25" s="4">
        <v>0</v>
      </c>
      <c r="O25" s="4">
        <v>0</v>
      </c>
      <c r="P25" s="4"/>
      <c r="Q25" s="4">
        <v>2382691335</v>
      </c>
      <c r="R25" s="4"/>
      <c r="S25" s="4">
        <f>M25+O25+Q25</f>
        <v>2382691335</v>
      </c>
      <c r="U25" s="3">
        <v>2.7000000000000001E-3</v>
      </c>
    </row>
    <row r="26" spans="1:21" x14ac:dyDescent="0.45">
      <c r="A26" s="1" t="s">
        <v>127</v>
      </c>
      <c r="C26" s="4">
        <v>0</v>
      </c>
      <c r="D26" s="4"/>
      <c r="E26" s="4">
        <v>0</v>
      </c>
      <c r="F26" s="4"/>
      <c r="G26" s="4">
        <v>0</v>
      </c>
      <c r="I26" s="4">
        <v>0</v>
      </c>
      <c r="K26" s="3">
        <v>0</v>
      </c>
      <c r="M26" s="4">
        <v>0</v>
      </c>
      <c r="O26" s="4">
        <v>0</v>
      </c>
      <c r="P26" s="4"/>
      <c r="Q26" s="4">
        <v>841369091</v>
      </c>
      <c r="R26" s="4"/>
      <c r="S26" s="4">
        <f t="shared" si="0"/>
        <v>841369091</v>
      </c>
      <c r="U26" s="3">
        <v>8.9999999999999998E-4</v>
      </c>
    </row>
    <row r="27" spans="1:21" x14ac:dyDescent="0.45">
      <c r="A27" s="1" t="s">
        <v>128</v>
      </c>
      <c r="C27" s="4">
        <v>0</v>
      </c>
      <c r="D27" s="4"/>
      <c r="E27" s="4">
        <v>0</v>
      </c>
      <c r="F27" s="4"/>
      <c r="G27" s="4">
        <v>0</v>
      </c>
      <c r="I27" s="4">
        <v>0</v>
      </c>
      <c r="K27" s="3">
        <v>0</v>
      </c>
      <c r="M27" s="4">
        <v>0</v>
      </c>
      <c r="O27" s="4">
        <v>0</v>
      </c>
      <c r="P27" s="4"/>
      <c r="Q27" s="4">
        <v>673372332</v>
      </c>
      <c r="R27" s="4"/>
      <c r="S27" s="4">
        <f t="shared" si="0"/>
        <v>673372332</v>
      </c>
      <c r="U27" s="3">
        <v>6.9999999999999999E-4</v>
      </c>
    </row>
    <row r="28" spans="1:21" x14ac:dyDescent="0.45">
      <c r="A28" s="1" t="s">
        <v>129</v>
      </c>
      <c r="C28" s="4">
        <v>0</v>
      </c>
      <c r="D28" s="4"/>
      <c r="E28" s="4">
        <v>0</v>
      </c>
      <c r="F28" s="4"/>
      <c r="G28" s="4">
        <v>0</v>
      </c>
      <c r="I28" s="4">
        <v>0</v>
      </c>
      <c r="K28" s="3">
        <v>0</v>
      </c>
      <c r="M28" s="4">
        <v>0</v>
      </c>
      <c r="O28" s="4">
        <v>0</v>
      </c>
      <c r="P28" s="4"/>
      <c r="Q28" s="4">
        <v>-5623236467</v>
      </c>
      <c r="R28" s="4"/>
      <c r="S28" s="4">
        <f t="shared" si="0"/>
        <v>-5623236467</v>
      </c>
      <c r="U28" s="3">
        <v>-6.3E-3</v>
      </c>
    </row>
    <row r="29" spans="1:21" x14ac:dyDescent="0.45">
      <c r="A29" s="1" t="s">
        <v>130</v>
      </c>
      <c r="C29" s="4">
        <v>0</v>
      </c>
      <c r="D29" s="4"/>
      <c r="E29" s="4">
        <v>0</v>
      </c>
      <c r="F29" s="4"/>
      <c r="G29" s="4">
        <v>0</v>
      </c>
      <c r="I29" s="4">
        <v>0</v>
      </c>
      <c r="K29" s="3">
        <v>0</v>
      </c>
      <c r="M29" s="4">
        <v>0</v>
      </c>
      <c r="O29" s="4">
        <v>0</v>
      </c>
      <c r="P29" s="4"/>
      <c r="Q29" s="4">
        <v>4433400617</v>
      </c>
      <c r="R29" s="4"/>
      <c r="S29" s="4">
        <f t="shared" si="0"/>
        <v>4433400617</v>
      </c>
      <c r="U29" s="3">
        <v>4.8999999999999998E-3</v>
      </c>
    </row>
    <row r="30" spans="1:21" x14ac:dyDescent="0.45">
      <c r="A30" s="1" t="s">
        <v>40</v>
      </c>
      <c r="C30" s="4">
        <v>0</v>
      </c>
      <c r="D30" s="4"/>
      <c r="E30" s="4">
        <v>1900525313</v>
      </c>
      <c r="F30" s="4"/>
      <c r="G30" s="4">
        <v>0</v>
      </c>
      <c r="I30" s="4">
        <v>1900525313</v>
      </c>
      <c r="K30" s="3">
        <v>4.7999999999999996E-3</v>
      </c>
      <c r="M30" s="4">
        <v>0</v>
      </c>
      <c r="O30" s="4">
        <v>3398995474</v>
      </c>
      <c r="P30" s="4"/>
      <c r="Q30" s="4">
        <v>1585793423</v>
      </c>
      <c r="R30" s="4"/>
      <c r="S30" s="4">
        <f t="shared" si="0"/>
        <v>4984788897</v>
      </c>
      <c r="U30" s="3">
        <v>5.5999999999999999E-3</v>
      </c>
    </row>
    <row r="31" spans="1:21" x14ac:dyDescent="0.45">
      <c r="A31" s="1" t="s">
        <v>131</v>
      </c>
      <c r="C31" s="4">
        <v>0</v>
      </c>
      <c r="D31" s="4"/>
      <c r="E31" s="4">
        <v>0</v>
      </c>
      <c r="F31" s="4"/>
      <c r="G31" s="4">
        <v>0</v>
      </c>
      <c r="I31" s="4">
        <v>0</v>
      </c>
      <c r="K31" s="3">
        <v>0</v>
      </c>
      <c r="M31" s="4">
        <v>0</v>
      </c>
      <c r="O31" s="4">
        <v>0</v>
      </c>
      <c r="P31" s="4"/>
      <c r="Q31" s="4">
        <v>1468312714</v>
      </c>
      <c r="R31" s="4"/>
      <c r="S31" s="4">
        <f t="shared" si="0"/>
        <v>1468312714</v>
      </c>
      <c r="U31" s="3">
        <v>1.6000000000000001E-3</v>
      </c>
    </row>
    <row r="32" spans="1:21" x14ac:dyDescent="0.45">
      <c r="A32" s="1" t="s">
        <v>41</v>
      </c>
      <c r="C32" s="4">
        <v>0</v>
      </c>
      <c r="D32" s="4"/>
      <c r="E32" s="4">
        <v>5577390292</v>
      </c>
      <c r="F32" s="4"/>
      <c r="G32" s="4">
        <v>0</v>
      </c>
      <c r="I32" s="4">
        <v>5577390292</v>
      </c>
      <c r="K32" s="3">
        <v>1.4200000000000001E-2</v>
      </c>
      <c r="M32" s="4">
        <v>2905579600</v>
      </c>
      <c r="O32" s="4">
        <v>12147262454</v>
      </c>
      <c r="P32" s="4"/>
      <c r="Q32" s="4">
        <v>4675823768</v>
      </c>
      <c r="R32" s="4"/>
      <c r="S32" s="4">
        <f t="shared" si="0"/>
        <v>19728665822</v>
      </c>
      <c r="U32" s="3">
        <v>2.1999999999999999E-2</v>
      </c>
    </row>
    <row r="33" spans="1:21" x14ac:dyDescent="0.45">
      <c r="A33" s="1" t="s">
        <v>33</v>
      </c>
      <c r="C33" s="4">
        <v>11235316901</v>
      </c>
      <c r="D33" s="4"/>
      <c r="E33" s="4">
        <v>10206110160</v>
      </c>
      <c r="F33" s="4"/>
      <c r="G33" s="4">
        <v>0</v>
      </c>
      <c r="I33" s="4">
        <v>21441427061</v>
      </c>
      <c r="K33" s="3">
        <v>5.4699999999999999E-2</v>
      </c>
      <c r="M33" s="4">
        <v>11235316901</v>
      </c>
      <c r="O33" s="4">
        <v>53027398438</v>
      </c>
      <c r="P33" s="4"/>
      <c r="Q33" s="4">
        <v>5416008889</v>
      </c>
      <c r="R33" s="4"/>
      <c r="S33" s="4">
        <f t="shared" si="0"/>
        <v>69678724228</v>
      </c>
      <c r="U33" s="3">
        <v>7.7600000000000002E-2</v>
      </c>
    </row>
    <row r="34" spans="1:21" x14ac:dyDescent="0.45">
      <c r="A34" s="1" t="s">
        <v>132</v>
      </c>
      <c r="C34" s="4">
        <v>0</v>
      </c>
      <c r="D34" s="4"/>
      <c r="E34" s="4">
        <v>0</v>
      </c>
      <c r="F34" s="4"/>
      <c r="G34" s="4">
        <v>0</v>
      </c>
      <c r="I34" s="4">
        <v>0</v>
      </c>
      <c r="K34" s="3">
        <v>0</v>
      </c>
      <c r="M34" s="4">
        <v>0</v>
      </c>
      <c r="O34" s="4">
        <v>0</v>
      </c>
      <c r="P34" s="4"/>
      <c r="Q34" s="4">
        <v>-655857943</v>
      </c>
      <c r="R34" s="4"/>
      <c r="S34" s="4">
        <f t="shared" si="0"/>
        <v>-655857943</v>
      </c>
      <c r="U34" s="3">
        <v>-6.9999999999999999E-4</v>
      </c>
    </row>
    <row r="35" spans="1:21" x14ac:dyDescent="0.45">
      <c r="A35" s="1" t="s">
        <v>133</v>
      </c>
      <c r="C35" s="4">
        <v>0</v>
      </c>
      <c r="D35" s="4"/>
      <c r="E35" s="4">
        <v>0</v>
      </c>
      <c r="F35" s="4"/>
      <c r="G35" s="4">
        <v>0</v>
      </c>
      <c r="I35" s="4">
        <v>0</v>
      </c>
      <c r="K35" s="3">
        <v>0</v>
      </c>
      <c r="M35" s="4">
        <v>0</v>
      </c>
      <c r="O35" s="4">
        <v>0</v>
      </c>
      <c r="P35" s="4"/>
      <c r="Q35" s="4">
        <v>4613371177</v>
      </c>
      <c r="R35" s="4"/>
      <c r="S35" s="4">
        <f t="shared" si="0"/>
        <v>4613371177</v>
      </c>
      <c r="U35" s="3">
        <v>5.1000000000000004E-3</v>
      </c>
    </row>
    <row r="36" spans="1:21" x14ac:dyDescent="0.45">
      <c r="A36" s="1" t="s">
        <v>134</v>
      </c>
      <c r="C36" s="4">
        <v>0</v>
      </c>
      <c r="D36" s="4"/>
      <c r="E36" s="4">
        <v>0</v>
      </c>
      <c r="F36" s="4"/>
      <c r="G36" s="4">
        <v>0</v>
      </c>
      <c r="I36" s="4">
        <v>0</v>
      </c>
      <c r="K36" s="3">
        <v>0</v>
      </c>
      <c r="M36" s="4">
        <v>0</v>
      </c>
      <c r="O36" s="4">
        <v>0</v>
      </c>
      <c r="P36" s="4"/>
      <c r="Q36" s="4">
        <v>358433911</v>
      </c>
      <c r="R36" s="4"/>
      <c r="S36" s="4">
        <f t="shared" si="0"/>
        <v>358433911</v>
      </c>
      <c r="U36" s="3">
        <v>4.0000000000000002E-4</v>
      </c>
    </row>
    <row r="37" spans="1:21" x14ac:dyDescent="0.45">
      <c r="A37" s="1" t="s">
        <v>135</v>
      </c>
      <c r="C37" s="4">
        <v>0</v>
      </c>
      <c r="D37" s="4"/>
      <c r="E37" s="4">
        <v>0</v>
      </c>
      <c r="F37" s="4"/>
      <c r="G37" s="4">
        <v>0</v>
      </c>
      <c r="I37" s="4">
        <v>0</v>
      </c>
      <c r="K37" s="3">
        <v>0</v>
      </c>
      <c r="M37" s="4">
        <v>0</v>
      </c>
      <c r="O37" s="4">
        <v>0</v>
      </c>
      <c r="P37" s="4"/>
      <c r="Q37" s="4">
        <v>351786803</v>
      </c>
      <c r="R37" s="4"/>
      <c r="S37" s="4">
        <f t="shared" si="0"/>
        <v>351786803</v>
      </c>
      <c r="U37" s="3">
        <v>4.0000000000000002E-4</v>
      </c>
    </row>
    <row r="38" spans="1:21" x14ac:dyDescent="0.45">
      <c r="A38" s="1" t="s">
        <v>17</v>
      </c>
      <c r="C38" s="4">
        <v>0</v>
      </c>
      <c r="D38" s="4"/>
      <c r="E38" s="4">
        <v>10225164390</v>
      </c>
      <c r="F38" s="4"/>
      <c r="G38" s="4">
        <v>0</v>
      </c>
      <c r="I38" s="4">
        <v>10225164390</v>
      </c>
      <c r="K38" s="3">
        <v>2.6100000000000002E-2</v>
      </c>
      <c r="M38" s="4">
        <v>0</v>
      </c>
      <c r="O38" s="4">
        <v>14569165532</v>
      </c>
      <c r="P38" s="4"/>
      <c r="Q38" s="4">
        <v>504167507</v>
      </c>
      <c r="R38" s="4"/>
      <c r="S38" s="4">
        <f t="shared" si="0"/>
        <v>15073333039</v>
      </c>
      <c r="U38" s="3">
        <v>1.6799999999999999E-2</v>
      </c>
    </row>
    <row r="39" spans="1:21" x14ac:dyDescent="0.45">
      <c r="A39" s="1" t="s">
        <v>136</v>
      </c>
      <c r="C39" s="4">
        <v>0</v>
      </c>
      <c r="D39" s="4"/>
      <c r="E39" s="4">
        <v>0</v>
      </c>
      <c r="F39" s="4"/>
      <c r="G39" s="4">
        <v>0</v>
      </c>
      <c r="I39" s="4">
        <v>0</v>
      </c>
      <c r="K39" s="3">
        <v>0</v>
      </c>
      <c r="M39" s="4">
        <v>0</v>
      </c>
      <c r="O39" s="4">
        <v>0</v>
      </c>
      <c r="P39" s="4"/>
      <c r="Q39" s="4">
        <v>284830027</v>
      </c>
      <c r="R39" s="4"/>
      <c r="S39" s="4">
        <f t="shared" si="0"/>
        <v>284830027</v>
      </c>
      <c r="U39" s="3">
        <v>2.9999999999999997E-4</v>
      </c>
    </row>
    <row r="40" spans="1:21" x14ac:dyDescent="0.45">
      <c r="A40" s="1" t="s">
        <v>37</v>
      </c>
      <c r="C40" s="4">
        <v>0</v>
      </c>
      <c r="D40" s="4"/>
      <c r="E40" s="4">
        <v>19430798066</v>
      </c>
      <c r="F40" s="4"/>
      <c r="G40" s="4">
        <v>0</v>
      </c>
      <c r="I40" s="4">
        <v>19430798066</v>
      </c>
      <c r="K40" s="3">
        <v>4.9599999999999998E-2</v>
      </c>
      <c r="M40" s="4">
        <v>0</v>
      </c>
      <c r="O40" s="4">
        <v>35593954474</v>
      </c>
      <c r="P40" s="4"/>
      <c r="Q40" s="4">
        <v>3291568996</v>
      </c>
      <c r="R40" s="4"/>
      <c r="S40" s="4">
        <f t="shared" si="0"/>
        <v>38885523470</v>
      </c>
      <c r="U40" s="3">
        <v>4.3299999999999998E-2</v>
      </c>
    </row>
    <row r="41" spans="1:21" x14ac:dyDescent="0.45">
      <c r="A41" s="1" t="s">
        <v>124</v>
      </c>
      <c r="C41" s="4">
        <v>0</v>
      </c>
      <c r="D41" s="4"/>
      <c r="E41" s="4">
        <v>0</v>
      </c>
      <c r="F41" s="4"/>
      <c r="G41" s="4">
        <v>0</v>
      </c>
      <c r="I41" s="4">
        <v>0</v>
      </c>
      <c r="K41" s="3">
        <v>0</v>
      </c>
      <c r="M41" s="4">
        <v>0</v>
      </c>
      <c r="O41" s="4">
        <v>0</v>
      </c>
      <c r="P41" s="4"/>
      <c r="Q41" s="4">
        <v>87325180</v>
      </c>
      <c r="R41" s="4"/>
      <c r="S41" s="4">
        <f>M41+O41+Q41</f>
        <v>87325180</v>
      </c>
      <c r="U41" s="3">
        <v>1E-4</v>
      </c>
    </row>
    <row r="42" spans="1:21" x14ac:dyDescent="0.45">
      <c r="A42" s="1" t="s">
        <v>42</v>
      </c>
      <c r="C42" s="4">
        <v>0</v>
      </c>
      <c r="D42" s="4"/>
      <c r="E42" s="4">
        <v>20256213176</v>
      </c>
      <c r="F42" s="4"/>
      <c r="G42" s="4">
        <v>0</v>
      </c>
      <c r="I42" s="4">
        <v>20256213176</v>
      </c>
      <c r="K42" s="3">
        <v>5.1700000000000003E-2</v>
      </c>
      <c r="M42" s="4">
        <v>0</v>
      </c>
      <c r="O42" s="4">
        <v>29900542941</v>
      </c>
      <c r="P42" s="4"/>
      <c r="Q42" s="4">
        <v>5152975982</v>
      </c>
      <c r="R42" s="4"/>
      <c r="S42" s="4">
        <f t="shared" si="0"/>
        <v>35053518923</v>
      </c>
      <c r="U42" s="3">
        <v>3.9E-2</v>
      </c>
    </row>
    <row r="43" spans="1:21" x14ac:dyDescent="0.45">
      <c r="A43" s="1" t="s">
        <v>137</v>
      </c>
      <c r="C43" s="4">
        <v>0</v>
      </c>
      <c r="D43" s="4"/>
      <c r="E43" s="4">
        <v>0</v>
      </c>
      <c r="F43" s="4"/>
      <c r="G43" s="4">
        <v>0</v>
      </c>
      <c r="I43" s="4">
        <v>0</v>
      </c>
      <c r="K43" s="3">
        <v>0</v>
      </c>
      <c r="M43" s="4">
        <v>0</v>
      </c>
      <c r="O43" s="4">
        <v>0</v>
      </c>
      <c r="P43" s="4"/>
      <c r="Q43" s="4">
        <v>1499788871</v>
      </c>
      <c r="R43" s="4"/>
      <c r="S43" s="4">
        <f t="shared" si="0"/>
        <v>1499788871</v>
      </c>
      <c r="U43" s="3">
        <v>1.6999999999999999E-3</v>
      </c>
    </row>
    <row r="44" spans="1:21" x14ac:dyDescent="0.45">
      <c r="A44" s="1" t="s">
        <v>51</v>
      </c>
      <c r="C44" s="4">
        <v>0</v>
      </c>
      <c r="D44" s="4"/>
      <c r="E44" s="4">
        <v>10720336135</v>
      </c>
      <c r="F44" s="4"/>
      <c r="G44" s="4">
        <v>0</v>
      </c>
      <c r="I44" s="4">
        <v>10720336135</v>
      </c>
      <c r="K44" s="3">
        <v>2.7300000000000001E-2</v>
      </c>
      <c r="M44" s="4">
        <v>1669328751</v>
      </c>
      <c r="O44" s="4">
        <v>13518275760</v>
      </c>
      <c r="P44" s="4"/>
      <c r="Q44" s="4">
        <v>815017081</v>
      </c>
      <c r="R44" s="4"/>
      <c r="S44" s="4">
        <f t="shared" si="0"/>
        <v>16002621592</v>
      </c>
      <c r="U44" s="3">
        <v>1.78E-2</v>
      </c>
    </row>
    <row r="45" spans="1:21" x14ac:dyDescent="0.45">
      <c r="A45" s="1" t="s">
        <v>138</v>
      </c>
      <c r="C45" s="4">
        <v>0</v>
      </c>
      <c r="D45" s="4"/>
      <c r="E45" s="4">
        <v>0</v>
      </c>
      <c r="F45" s="4"/>
      <c r="G45" s="4">
        <v>0</v>
      </c>
      <c r="I45" s="4">
        <v>0</v>
      </c>
      <c r="K45" s="3">
        <v>0</v>
      </c>
      <c r="M45" s="4">
        <v>0</v>
      </c>
      <c r="O45" s="4">
        <v>0</v>
      </c>
      <c r="P45" s="4"/>
      <c r="Q45" s="4">
        <v>23345142</v>
      </c>
      <c r="R45" s="4"/>
      <c r="S45" s="4">
        <f t="shared" si="0"/>
        <v>23345142</v>
      </c>
      <c r="U45" s="3">
        <v>0</v>
      </c>
    </row>
    <row r="46" spans="1:21" x14ac:dyDescent="0.45">
      <c r="A46" s="1" t="s">
        <v>139</v>
      </c>
      <c r="C46" s="4">
        <v>0</v>
      </c>
      <c r="D46" s="4"/>
      <c r="E46" s="4">
        <v>0</v>
      </c>
      <c r="F46" s="4"/>
      <c r="G46" s="4">
        <v>0</v>
      </c>
      <c r="I46" s="4">
        <v>0</v>
      </c>
      <c r="K46" s="3">
        <v>0</v>
      </c>
      <c r="M46" s="4">
        <v>0</v>
      </c>
      <c r="O46" s="4">
        <v>0</v>
      </c>
      <c r="P46" s="4"/>
      <c r="Q46" s="4">
        <v>196978</v>
      </c>
      <c r="R46" s="4"/>
      <c r="S46" s="4">
        <f t="shared" si="0"/>
        <v>196978</v>
      </c>
      <c r="U46" s="3">
        <v>0</v>
      </c>
    </row>
    <row r="47" spans="1:21" x14ac:dyDescent="0.45">
      <c r="A47" s="1" t="s">
        <v>35</v>
      </c>
      <c r="C47" s="4">
        <v>0</v>
      </c>
      <c r="D47" s="4"/>
      <c r="E47" s="4">
        <v>10912032150</v>
      </c>
      <c r="F47" s="4"/>
      <c r="G47" s="4">
        <v>0</v>
      </c>
      <c r="I47" s="4">
        <v>10912032150</v>
      </c>
      <c r="K47" s="3">
        <v>2.7799999999999998E-2</v>
      </c>
      <c r="M47" s="4">
        <v>8671393522</v>
      </c>
      <c r="O47" s="4">
        <v>29596565139</v>
      </c>
      <c r="P47" s="4"/>
      <c r="Q47" s="4">
        <v>0</v>
      </c>
      <c r="R47" s="4"/>
      <c r="S47" s="4">
        <f t="shared" si="0"/>
        <v>38267958661</v>
      </c>
      <c r="U47" s="3">
        <v>4.2599999999999999E-2</v>
      </c>
    </row>
    <row r="48" spans="1:21" x14ac:dyDescent="0.45">
      <c r="A48" s="1" t="s">
        <v>21</v>
      </c>
      <c r="C48" s="4">
        <v>0</v>
      </c>
      <c r="D48" s="4"/>
      <c r="E48" s="4">
        <v>15521734780</v>
      </c>
      <c r="F48" s="4"/>
      <c r="G48" s="4">
        <v>0</v>
      </c>
      <c r="I48" s="4">
        <v>15521734780</v>
      </c>
      <c r="K48" s="3">
        <v>3.9600000000000003E-2</v>
      </c>
      <c r="M48" s="4">
        <v>0</v>
      </c>
      <c r="O48" s="4">
        <v>16878529779</v>
      </c>
      <c r="P48" s="4"/>
      <c r="Q48" s="4">
        <v>0</v>
      </c>
      <c r="R48" s="4"/>
      <c r="S48" s="4">
        <f t="shared" si="0"/>
        <v>16878529779</v>
      </c>
      <c r="U48" s="3">
        <v>1.8800000000000001E-2</v>
      </c>
    </row>
    <row r="49" spans="1:21" x14ac:dyDescent="0.45">
      <c r="A49" s="1" t="s">
        <v>18</v>
      </c>
      <c r="C49" s="4">
        <v>0</v>
      </c>
      <c r="D49" s="4"/>
      <c r="E49" s="4">
        <v>14552892000</v>
      </c>
      <c r="F49" s="4"/>
      <c r="G49" s="4">
        <v>0</v>
      </c>
      <c r="I49" s="4">
        <v>14552892000</v>
      </c>
      <c r="K49" s="3">
        <v>3.7100000000000001E-2</v>
      </c>
      <c r="M49" s="4">
        <v>0</v>
      </c>
      <c r="O49" s="4">
        <v>23666342400</v>
      </c>
      <c r="P49" s="4"/>
      <c r="Q49" s="4">
        <v>0</v>
      </c>
      <c r="R49" s="4"/>
      <c r="S49" s="4">
        <f t="shared" si="0"/>
        <v>23666342400</v>
      </c>
      <c r="U49" s="3">
        <v>2.64E-2</v>
      </c>
    </row>
    <row r="50" spans="1:21" x14ac:dyDescent="0.45">
      <c r="A50" s="1" t="s">
        <v>46</v>
      </c>
      <c r="C50" s="4">
        <v>0</v>
      </c>
      <c r="D50" s="4"/>
      <c r="E50" s="4">
        <v>4484898412</v>
      </c>
      <c r="F50" s="4"/>
      <c r="G50" s="4">
        <v>0</v>
      </c>
      <c r="I50" s="4">
        <v>4484898412</v>
      </c>
      <c r="K50" s="3">
        <v>1.14E-2</v>
      </c>
      <c r="M50" s="4">
        <v>0</v>
      </c>
      <c r="O50" s="4">
        <v>9776297794</v>
      </c>
      <c r="P50" s="4"/>
      <c r="Q50" s="4">
        <v>0</v>
      </c>
      <c r="R50" s="4"/>
      <c r="S50" s="4">
        <f t="shared" si="0"/>
        <v>9776297794</v>
      </c>
      <c r="U50" s="3">
        <v>1.09E-2</v>
      </c>
    </row>
    <row r="51" spans="1:21" x14ac:dyDescent="0.45">
      <c r="A51" s="1" t="s">
        <v>38</v>
      </c>
      <c r="C51" s="4">
        <v>0</v>
      </c>
      <c r="D51" s="4"/>
      <c r="E51" s="4">
        <v>9770138469</v>
      </c>
      <c r="F51" s="4"/>
      <c r="G51" s="4">
        <v>0</v>
      </c>
      <c r="I51" s="4">
        <v>9770138469</v>
      </c>
      <c r="K51" s="3">
        <v>2.4899999999999999E-2</v>
      </c>
      <c r="M51" s="4">
        <v>0</v>
      </c>
      <c r="O51" s="4">
        <v>12468160239</v>
      </c>
      <c r="P51" s="4"/>
      <c r="Q51" s="4">
        <v>0</v>
      </c>
      <c r="R51" s="4"/>
      <c r="S51" s="4">
        <f t="shared" si="0"/>
        <v>12468160239</v>
      </c>
      <c r="U51" s="3">
        <v>1.3899999999999999E-2</v>
      </c>
    </row>
    <row r="52" spans="1:21" x14ac:dyDescent="0.45">
      <c r="A52" s="1" t="s">
        <v>58</v>
      </c>
      <c r="C52" s="4">
        <v>0</v>
      </c>
      <c r="D52" s="4"/>
      <c r="E52" s="4">
        <v>6566833920</v>
      </c>
      <c r="F52" s="4"/>
      <c r="G52" s="4">
        <v>0</v>
      </c>
      <c r="I52" s="4">
        <v>6566833920</v>
      </c>
      <c r="K52" s="3">
        <v>1.67E-2</v>
      </c>
      <c r="M52" s="4">
        <v>0</v>
      </c>
      <c r="O52" s="4">
        <v>6566833920</v>
      </c>
      <c r="P52" s="4"/>
      <c r="Q52" s="4">
        <v>0</v>
      </c>
      <c r="R52" s="4"/>
      <c r="S52" s="4">
        <f t="shared" si="0"/>
        <v>6566833920</v>
      </c>
      <c r="U52" s="3">
        <v>7.3000000000000001E-3</v>
      </c>
    </row>
    <row r="53" spans="1:21" x14ac:dyDescent="0.45">
      <c r="A53" s="1" t="s">
        <v>32</v>
      </c>
      <c r="C53" s="4">
        <v>0</v>
      </c>
      <c r="D53" s="4"/>
      <c r="E53" s="4">
        <v>5316179400</v>
      </c>
      <c r="F53" s="4"/>
      <c r="G53" s="4">
        <v>0</v>
      </c>
      <c r="I53" s="4">
        <v>5316179400</v>
      </c>
      <c r="K53" s="3">
        <v>1.3599999999999999E-2</v>
      </c>
      <c r="M53" s="4">
        <v>0</v>
      </c>
      <c r="O53" s="4">
        <v>10604525400</v>
      </c>
      <c r="P53" s="4"/>
      <c r="Q53" s="4">
        <v>0</v>
      </c>
      <c r="R53" s="4"/>
      <c r="S53" s="4">
        <f t="shared" si="0"/>
        <v>10604525400</v>
      </c>
      <c r="U53" s="3">
        <v>1.18E-2</v>
      </c>
    </row>
    <row r="54" spans="1:21" x14ac:dyDescent="0.45">
      <c r="A54" s="1" t="s">
        <v>54</v>
      </c>
      <c r="C54" s="4">
        <v>0</v>
      </c>
      <c r="D54" s="4"/>
      <c r="E54" s="4">
        <v>1257897</v>
      </c>
      <c r="F54" s="4"/>
      <c r="G54" s="4">
        <v>0</v>
      </c>
      <c r="I54" s="4">
        <v>1257897</v>
      </c>
      <c r="K54" s="3">
        <v>0</v>
      </c>
      <c r="M54" s="4">
        <v>0</v>
      </c>
      <c r="O54" s="4">
        <v>1257897</v>
      </c>
      <c r="P54" s="4"/>
      <c r="Q54" s="4">
        <v>0</v>
      </c>
      <c r="R54" s="4"/>
      <c r="S54" s="4">
        <f t="shared" si="0"/>
        <v>1257897</v>
      </c>
      <c r="U54" s="3">
        <v>0</v>
      </c>
    </row>
    <row r="55" spans="1:21" x14ac:dyDescent="0.45">
      <c r="A55" s="1" t="s">
        <v>25</v>
      </c>
      <c r="C55" s="4">
        <v>0</v>
      </c>
      <c r="D55" s="4"/>
      <c r="E55" s="4">
        <v>5104346351</v>
      </c>
      <c r="F55" s="4"/>
      <c r="G55" s="4">
        <v>0</v>
      </c>
      <c r="I55" s="4">
        <v>5104346351</v>
      </c>
      <c r="K55" s="3">
        <v>1.2999999999999999E-2</v>
      </c>
      <c r="M55" s="4">
        <v>0</v>
      </c>
      <c r="O55" s="4">
        <v>7989990701</v>
      </c>
      <c r="P55" s="4"/>
      <c r="Q55" s="4">
        <v>0</v>
      </c>
      <c r="R55" s="4"/>
      <c r="S55" s="4">
        <f t="shared" si="0"/>
        <v>7989990701</v>
      </c>
      <c r="U55" s="3">
        <v>8.8999999999999999E-3</v>
      </c>
    </row>
    <row r="56" spans="1:21" x14ac:dyDescent="0.45">
      <c r="A56" s="1" t="s">
        <v>48</v>
      </c>
      <c r="C56" s="4">
        <v>0</v>
      </c>
      <c r="D56" s="4"/>
      <c r="E56" s="4">
        <v>9625677467</v>
      </c>
      <c r="F56" s="4"/>
      <c r="G56" s="4">
        <v>0</v>
      </c>
      <c r="I56" s="4">
        <v>9625677467</v>
      </c>
      <c r="K56" s="3">
        <v>2.4500000000000001E-2</v>
      </c>
      <c r="M56" s="4">
        <v>0</v>
      </c>
      <c r="O56" s="4">
        <v>20023156606</v>
      </c>
      <c r="P56" s="4"/>
      <c r="Q56" s="4">
        <v>0</v>
      </c>
      <c r="R56" s="4"/>
      <c r="S56" s="4">
        <f t="shared" si="0"/>
        <v>20023156606</v>
      </c>
      <c r="U56" s="3">
        <v>2.23E-2</v>
      </c>
    </row>
    <row r="57" spans="1:21" x14ac:dyDescent="0.45">
      <c r="A57" s="1" t="s">
        <v>26</v>
      </c>
      <c r="C57" s="4">
        <v>0</v>
      </c>
      <c r="D57" s="4"/>
      <c r="E57" s="4">
        <v>10826477282</v>
      </c>
      <c r="F57" s="4"/>
      <c r="G57" s="4">
        <v>0</v>
      </c>
      <c r="I57" s="4">
        <v>10826477282</v>
      </c>
      <c r="K57" s="3">
        <v>2.76E-2</v>
      </c>
      <c r="M57" s="4">
        <v>0</v>
      </c>
      <c r="O57" s="4">
        <v>23992742694</v>
      </c>
      <c r="P57" s="4"/>
      <c r="Q57" s="4">
        <v>0</v>
      </c>
      <c r="R57" s="4"/>
      <c r="S57" s="4">
        <f t="shared" si="0"/>
        <v>23992742694</v>
      </c>
      <c r="U57" s="3">
        <v>2.6700000000000002E-2</v>
      </c>
    </row>
    <row r="58" spans="1:21" x14ac:dyDescent="0.45">
      <c r="A58" s="1" t="s">
        <v>22</v>
      </c>
      <c r="C58" s="4">
        <v>0</v>
      </c>
      <c r="D58" s="4"/>
      <c r="E58" s="4">
        <v>11904564666</v>
      </c>
      <c r="F58" s="4"/>
      <c r="G58" s="4">
        <v>0</v>
      </c>
      <c r="I58" s="4">
        <v>11904564666</v>
      </c>
      <c r="K58" s="3">
        <v>3.04E-2</v>
      </c>
      <c r="M58" s="4">
        <v>0</v>
      </c>
      <c r="O58" s="4">
        <v>22891530075</v>
      </c>
      <c r="P58" s="4"/>
      <c r="Q58" s="4">
        <v>0</v>
      </c>
      <c r="R58" s="4"/>
      <c r="S58" s="4">
        <f>M58+O58+Q58</f>
        <v>22891530075</v>
      </c>
      <c r="U58" s="3">
        <v>2.5499999999999998E-2</v>
      </c>
    </row>
    <row r="59" spans="1:21" x14ac:dyDescent="0.45">
      <c r="A59" s="1" t="s">
        <v>29</v>
      </c>
      <c r="C59" s="4">
        <v>0</v>
      </c>
      <c r="D59" s="4"/>
      <c r="E59" s="4">
        <v>5629848746</v>
      </c>
      <c r="F59" s="4"/>
      <c r="G59" s="4">
        <v>0</v>
      </c>
      <c r="I59" s="4">
        <v>5629848746</v>
      </c>
      <c r="K59" s="3">
        <v>1.44E-2</v>
      </c>
      <c r="M59" s="4">
        <v>0</v>
      </c>
      <c r="O59" s="4">
        <v>8525433432</v>
      </c>
      <c r="P59" s="4"/>
      <c r="Q59" s="4">
        <v>0</v>
      </c>
      <c r="R59" s="4"/>
      <c r="S59" s="4">
        <f t="shared" si="0"/>
        <v>8525433432</v>
      </c>
      <c r="U59" s="3">
        <v>9.4999999999999998E-3</v>
      </c>
    </row>
    <row r="60" spans="1:21" x14ac:dyDescent="0.45">
      <c r="A60" s="1" t="s">
        <v>34</v>
      </c>
      <c r="C60" s="4">
        <v>0</v>
      </c>
      <c r="D60" s="4"/>
      <c r="E60" s="4">
        <v>11517598795</v>
      </c>
      <c r="F60" s="4"/>
      <c r="G60" s="4">
        <v>0</v>
      </c>
      <c r="I60" s="4">
        <v>11517598795</v>
      </c>
      <c r="K60" s="3">
        <v>2.9399999999999999E-2</v>
      </c>
      <c r="M60" s="4">
        <v>0</v>
      </c>
      <c r="O60" s="4">
        <v>35494300277</v>
      </c>
      <c r="P60" s="4"/>
      <c r="Q60" s="4">
        <v>0</v>
      </c>
      <c r="R60" s="4"/>
      <c r="S60" s="4">
        <f t="shared" si="0"/>
        <v>35494300277</v>
      </c>
      <c r="U60" s="3">
        <v>3.95E-2</v>
      </c>
    </row>
    <row r="61" spans="1:21" x14ac:dyDescent="0.45">
      <c r="A61" s="1" t="s">
        <v>47</v>
      </c>
      <c r="C61" s="4">
        <v>0</v>
      </c>
      <c r="D61" s="4"/>
      <c r="E61" s="4">
        <v>6593251389</v>
      </c>
      <c r="F61" s="4"/>
      <c r="G61" s="4">
        <v>0</v>
      </c>
      <c r="I61" s="4">
        <v>6593251389</v>
      </c>
      <c r="K61" s="3">
        <v>1.6799999999999999E-2</v>
      </c>
      <c r="M61" s="4">
        <v>0</v>
      </c>
      <c r="O61" s="4">
        <v>12437686088</v>
      </c>
      <c r="P61" s="4"/>
      <c r="Q61" s="4">
        <v>0</v>
      </c>
      <c r="R61" s="4"/>
      <c r="S61" s="4">
        <f t="shared" si="0"/>
        <v>12437686088</v>
      </c>
      <c r="U61" s="3">
        <v>1.38E-2</v>
      </c>
    </row>
    <row r="62" spans="1:21" x14ac:dyDescent="0.45">
      <c r="A62" s="1" t="s">
        <v>31</v>
      </c>
      <c r="C62" s="4">
        <v>0</v>
      </c>
      <c r="D62" s="4"/>
      <c r="E62" s="4">
        <v>7458478858</v>
      </c>
      <c r="F62" s="4"/>
      <c r="G62" s="4">
        <v>0</v>
      </c>
      <c r="I62" s="4">
        <v>7458478858</v>
      </c>
      <c r="K62" s="3">
        <v>1.9E-2</v>
      </c>
      <c r="M62" s="4">
        <v>0</v>
      </c>
      <c r="O62" s="4">
        <v>46021680816</v>
      </c>
      <c r="P62" s="4"/>
      <c r="Q62" s="4">
        <v>0</v>
      </c>
      <c r="R62" s="4"/>
      <c r="S62" s="4">
        <f t="shared" si="0"/>
        <v>46021680816</v>
      </c>
      <c r="U62" s="3">
        <v>5.1200000000000002E-2</v>
      </c>
    </row>
    <row r="63" spans="1:21" x14ac:dyDescent="0.45">
      <c r="A63" s="1" t="s">
        <v>30</v>
      </c>
      <c r="C63" s="4">
        <v>0</v>
      </c>
      <c r="D63" s="4"/>
      <c r="E63" s="4">
        <v>9542880000</v>
      </c>
      <c r="F63" s="4"/>
      <c r="G63" s="4">
        <v>0</v>
      </c>
      <c r="I63" s="4">
        <v>9542880000</v>
      </c>
      <c r="K63" s="3">
        <v>2.4299999999999999E-2</v>
      </c>
      <c r="M63" s="4">
        <v>0</v>
      </c>
      <c r="O63" s="4">
        <v>29901024000</v>
      </c>
      <c r="P63" s="4"/>
      <c r="Q63" s="4">
        <v>0</v>
      </c>
      <c r="R63" s="4"/>
      <c r="S63" s="4">
        <f t="shared" si="0"/>
        <v>29901024000</v>
      </c>
      <c r="U63" s="3">
        <v>3.3300000000000003E-2</v>
      </c>
    </row>
    <row r="64" spans="1:21" x14ac:dyDescent="0.45">
      <c r="A64" s="1" t="s">
        <v>52</v>
      </c>
      <c r="C64" s="4">
        <v>0</v>
      </c>
      <c r="D64" s="4"/>
      <c r="E64" s="4">
        <v>-492611408</v>
      </c>
      <c r="F64" s="4"/>
      <c r="G64" s="4">
        <v>0</v>
      </c>
      <c r="I64" s="4">
        <v>-492611408</v>
      </c>
      <c r="K64" s="3">
        <v>-1.2999999999999999E-3</v>
      </c>
      <c r="M64" s="4">
        <v>0</v>
      </c>
      <c r="O64" s="4">
        <v>-492611408</v>
      </c>
      <c r="P64" s="4"/>
      <c r="Q64" s="4">
        <v>0</v>
      </c>
      <c r="R64" s="4"/>
      <c r="S64" s="4">
        <f t="shared" si="0"/>
        <v>-492611408</v>
      </c>
      <c r="U64" s="3">
        <v>-5.0000000000000001E-4</v>
      </c>
    </row>
    <row r="65" spans="1:21" x14ac:dyDescent="0.45">
      <c r="A65" s="1" t="s">
        <v>23</v>
      </c>
      <c r="C65" s="4">
        <v>0</v>
      </c>
      <c r="D65" s="4"/>
      <c r="E65" s="4">
        <v>3953107662</v>
      </c>
      <c r="F65" s="4"/>
      <c r="G65" s="4">
        <v>0</v>
      </c>
      <c r="I65" s="4">
        <v>3953107662</v>
      </c>
      <c r="K65" s="3">
        <v>1.01E-2</v>
      </c>
      <c r="M65" s="4">
        <v>0</v>
      </c>
      <c r="O65" s="4">
        <v>12934000657</v>
      </c>
      <c r="P65" s="4"/>
      <c r="Q65" s="4">
        <v>0</v>
      </c>
      <c r="R65" s="4"/>
      <c r="S65" s="4">
        <f>M65+O65+Q65</f>
        <v>12934000657</v>
      </c>
      <c r="U65" s="3">
        <v>1.44E-2</v>
      </c>
    </row>
    <row r="66" spans="1:21" x14ac:dyDescent="0.45">
      <c r="A66" s="1" t="s">
        <v>56</v>
      </c>
      <c r="C66" s="4">
        <v>0</v>
      </c>
      <c r="D66" s="4"/>
      <c r="E66" s="4">
        <v>2286715729</v>
      </c>
      <c r="F66" s="4"/>
      <c r="G66" s="4">
        <v>0</v>
      </c>
      <c r="I66" s="4">
        <v>2286715729</v>
      </c>
      <c r="K66" s="3">
        <v>5.7999999999999996E-3</v>
      </c>
      <c r="M66" s="4">
        <v>0</v>
      </c>
      <c r="O66" s="4">
        <v>2286715729</v>
      </c>
      <c r="P66" s="4"/>
      <c r="Q66" s="4">
        <v>0</v>
      </c>
      <c r="R66" s="4"/>
      <c r="S66" s="4">
        <f t="shared" si="0"/>
        <v>2286715729</v>
      </c>
      <c r="U66" s="3">
        <v>2.5000000000000001E-3</v>
      </c>
    </row>
    <row r="67" spans="1:21" x14ac:dyDescent="0.45">
      <c r="A67" s="1" t="s">
        <v>55</v>
      </c>
      <c r="C67" s="4">
        <v>0</v>
      </c>
      <c r="D67" s="4"/>
      <c r="E67" s="4">
        <v>64079506</v>
      </c>
      <c r="F67" s="4"/>
      <c r="G67" s="4">
        <v>0</v>
      </c>
      <c r="I67" s="4">
        <v>64079506</v>
      </c>
      <c r="K67" s="3">
        <v>2.0000000000000001E-4</v>
      </c>
      <c r="M67" s="4">
        <v>0</v>
      </c>
      <c r="O67" s="4">
        <v>64079506</v>
      </c>
      <c r="P67" s="4"/>
      <c r="Q67" s="4">
        <v>0</v>
      </c>
      <c r="R67" s="4"/>
      <c r="S67" s="4">
        <f t="shared" si="0"/>
        <v>64079506</v>
      </c>
      <c r="U67" s="3">
        <v>1E-4</v>
      </c>
    </row>
    <row r="68" spans="1:21" x14ac:dyDescent="0.45">
      <c r="A68" s="1" t="s">
        <v>44</v>
      </c>
      <c r="C68" s="4">
        <v>0</v>
      </c>
      <c r="D68" s="4"/>
      <c r="E68" s="4">
        <v>8787564193</v>
      </c>
      <c r="F68" s="4"/>
      <c r="G68" s="4">
        <v>0</v>
      </c>
      <c r="I68" s="4">
        <v>8787564193</v>
      </c>
      <c r="K68" s="3">
        <v>2.24E-2</v>
      </c>
      <c r="M68" s="4">
        <v>0</v>
      </c>
      <c r="O68" s="4">
        <v>14353301188</v>
      </c>
      <c r="P68" s="4"/>
      <c r="Q68" s="4">
        <v>0</v>
      </c>
      <c r="R68" s="4"/>
      <c r="S68" s="4">
        <f t="shared" si="0"/>
        <v>14353301188</v>
      </c>
      <c r="U68" s="3">
        <v>1.6E-2</v>
      </c>
    </row>
    <row r="69" spans="1:21" x14ac:dyDescent="0.45">
      <c r="A69" s="1" t="s">
        <v>19</v>
      </c>
      <c r="C69" s="4">
        <v>0</v>
      </c>
      <c r="D69" s="4"/>
      <c r="E69" s="4">
        <v>7574173199</v>
      </c>
      <c r="F69" s="4"/>
      <c r="G69" s="4">
        <v>0</v>
      </c>
      <c r="I69" s="4">
        <v>7574173199</v>
      </c>
      <c r="K69" s="3">
        <v>1.9300000000000001E-2</v>
      </c>
      <c r="M69" s="4">
        <v>0</v>
      </c>
      <c r="O69" s="4">
        <v>17380558909</v>
      </c>
      <c r="P69" s="4"/>
      <c r="Q69" s="4">
        <v>0</v>
      </c>
      <c r="R69" s="4"/>
      <c r="S69" s="4">
        <f t="shared" si="0"/>
        <v>17380558909</v>
      </c>
      <c r="U69" s="3">
        <v>1.9400000000000001E-2</v>
      </c>
    </row>
    <row r="70" spans="1:21" x14ac:dyDescent="0.45">
      <c r="A70" s="1" t="s">
        <v>61</v>
      </c>
      <c r="C70" s="4">
        <v>0</v>
      </c>
      <c r="D70" s="4"/>
      <c r="E70" s="4">
        <v>2376393628</v>
      </c>
      <c r="F70" s="4"/>
      <c r="G70" s="4">
        <v>0</v>
      </c>
      <c r="I70" s="4">
        <v>2376393628</v>
      </c>
      <c r="K70" s="3">
        <v>6.1000000000000004E-3</v>
      </c>
      <c r="M70" s="4">
        <v>0</v>
      </c>
      <c r="O70" s="4">
        <v>2376393628</v>
      </c>
      <c r="P70" s="4"/>
      <c r="Q70" s="4">
        <v>0</v>
      </c>
      <c r="R70" s="4"/>
      <c r="S70" s="4">
        <f t="shared" si="0"/>
        <v>2376393628</v>
      </c>
      <c r="U70" s="3">
        <v>2.5999999999999999E-3</v>
      </c>
    </row>
    <row r="71" spans="1:21" x14ac:dyDescent="0.45">
      <c r="A71" s="1" t="s">
        <v>49</v>
      </c>
      <c r="C71" s="4">
        <v>0</v>
      </c>
      <c r="D71" s="4"/>
      <c r="E71" s="4">
        <v>7146347827</v>
      </c>
      <c r="F71" s="4"/>
      <c r="G71" s="4">
        <v>0</v>
      </c>
      <c r="I71" s="4">
        <v>7146347827</v>
      </c>
      <c r="K71" s="3">
        <v>1.8200000000000001E-2</v>
      </c>
      <c r="M71" s="4">
        <v>0</v>
      </c>
      <c r="O71" s="4">
        <v>12933895111</v>
      </c>
      <c r="P71" s="4"/>
      <c r="Q71" s="4">
        <v>0</v>
      </c>
      <c r="R71" s="4"/>
      <c r="S71" s="4">
        <f t="shared" si="0"/>
        <v>12933895111</v>
      </c>
      <c r="U71" s="3">
        <v>1.44E-2</v>
      </c>
    </row>
    <row r="72" spans="1:21" ht="19.5" thickBot="1" x14ac:dyDescent="0.5">
      <c r="C72" s="5">
        <f>SUM(C8:C71)</f>
        <v>11235316901</v>
      </c>
      <c r="D72" s="4"/>
      <c r="E72" s="5">
        <f>SUM(E8:E71)</f>
        <v>337897102678</v>
      </c>
      <c r="F72" s="4"/>
      <c r="G72" s="5">
        <f>SUM(G8:G71)</f>
        <v>45687937794</v>
      </c>
      <c r="I72" s="5">
        <f>SUM(I8:I71)</f>
        <v>394820357373</v>
      </c>
      <c r="K72" s="6">
        <f>SUM(K8:K71)</f>
        <v>1.0067999999999999</v>
      </c>
      <c r="M72" s="5">
        <f>SUM(M8:M71)</f>
        <v>40496307274</v>
      </c>
      <c r="O72" s="5">
        <f>SUM(O8:O71)</f>
        <v>752556422068</v>
      </c>
      <c r="P72" s="4"/>
      <c r="Q72" s="5">
        <f>SUM(Q8:Q71)</f>
        <v>98571109984</v>
      </c>
      <c r="R72" s="4"/>
      <c r="S72" s="5">
        <f>SUM(S8:S71)</f>
        <v>891623839326</v>
      </c>
      <c r="U72" s="6">
        <f>SUM(U8:U71)</f>
        <v>0.99270000000000003</v>
      </c>
    </row>
    <row r="73" spans="1:21" ht="19.5" thickTop="1" x14ac:dyDescent="0.45">
      <c r="C73" s="4"/>
      <c r="D73" s="4"/>
      <c r="E73" s="4"/>
      <c r="F73" s="4"/>
      <c r="G73" s="4"/>
      <c r="I73" s="4"/>
      <c r="M73" s="4"/>
      <c r="O73" s="4"/>
      <c r="P73" s="4"/>
      <c r="Q73" s="4"/>
      <c r="R73" s="4"/>
      <c r="S73" s="4"/>
    </row>
    <row r="74" spans="1:21" x14ac:dyDescent="0.45">
      <c r="C74" s="4"/>
      <c r="D74" s="4"/>
      <c r="E74" s="4"/>
      <c r="F74" s="4"/>
      <c r="G74" s="4"/>
      <c r="I74" s="4"/>
    </row>
    <row r="75" spans="1:21" x14ac:dyDescent="0.45">
      <c r="C75" s="4"/>
      <c r="D75" s="4"/>
      <c r="E75" s="4"/>
      <c r="F75" s="4"/>
      <c r="G75" s="4"/>
      <c r="I75" s="4"/>
    </row>
    <row r="76" spans="1:21" x14ac:dyDescent="0.45">
      <c r="C76" s="4"/>
      <c r="D76" s="4"/>
      <c r="E76" s="4"/>
      <c r="F76" s="4"/>
      <c r="G76" s="4"/>
    </row>
    <row r="77" spans="1:21" x14ac:dyDescent="0.45">
      <c r="C77" s="4"/>
      <c r="D77" s="4"/>
      <c r="E77" s="4"/>
      <c r="F77" s="4"/>
      <c r="G77" s="4"/>
    </row>
    <row r="78" spans="1:21" x14ac:dyDescent="0.45">
      <c r="C78" s="4"/>
      <c r="D78" s="4"/>
      <c r="E78" s="4"/>
      <c r="F78" s="4"/>
      <c r="G78" s="4"/>
    </row>
    <row r="79" spans="1:21" x14ac:dyDescent="0.45">
      <c r="C79" s="4"/>
      <c r="D79" s="4"/>
      <c r="E79" s="4"/>
      <c r="F79" s="4"/>
      <c r="G79" s="4"/>
    </row>
    <row r="80" spans="1:21" x14ac:dyDescent="0.45">
      <c r="C80" s="4"/>
      <c r="D80" s="4"/>
      <c r="E80" s="4"/>
      <c r="F80" s="4"/>
      <c r="G80" s="4"/>
    </row>
    <row r="81" spans="3:7" x14ac:dyDescent="0.45">
      <c r="C81" s="4"/>
      <c r="D81" s="4"/>
      <c r="E81" s="4"/>
      <c r="F81" s="4"/>
      <c r="G81" s="4"/>
    </row>
    <row r="82" spans="3:7" x14ac:dyDescent="0.45">
      <c r="C82" s="4"/>
      <c r="D82" s="4"/>
      <c r="E82" s="4"/>
      <c r="F82" s="4"/>
      <c r="G82" s="4"/>
    </row>
    <row r="83" spans="3:7" x14ac:dyDescent="0.45">
      <c r="C83" s="4"/>
      <c r="D83" s="4"/>
      <c r="E83" s="4"/>
      <c r="F83" s="4"/>
      <c r="G83" s="4"/>
    </row>
    <row r="84" spans="3:7" x14ac:dyDescent="0.45">
      <c r="C84" s="4"/>
      <c r="D84" s="4"/>
      <c r="E84" s="4"/>
      <c r="F84" s="4"/>
      <c r="G84" s="4"/>
    </row>
    <row r="85" spans="3:7" x14ac:dyDescent="0.45">
      <c r="C85" s="4"/>
      <c r="D85" s="4"/>
      <c r="E85" s="4"/>
      <c r="F85" s="4"/>
      <c r="G85" s="4"/>
    </row>
    <row r="86" spans="3:7" x14ac:dyDescent="0.45">
      <c r="C86" s="4"/>
      <c r="D86" s="4"/>
      <c r="E86" s="4"/>
      <c r="F86" s="4"/>
      <c r="G86" s="4"/>
    </row>
    <row r="87" spans="3:7" x14ac:dyDescent="0.45">
      <c r="C87" s="4"/>
      <c r="D87" s="4"/>
      <c r="E87" s="4"/>
      <c r="F87" s="4"/>
      <c r="G87" s="4"/>
    </row>
    <row r="88" spans="3:7" x14ac:dyDescent="0.45">
      <c r="C88" s="4"/>
      <c r="D88" s="4"/>
      <c r="E88" s="4"/>
      <c r="F88" s="4"/>
      <c r="G88" s="4"/>
    </row>
    <row r="89" spans="3:7" x14ac:dyDescent="0.45">
      <c r="C89" s="4"/>
      <c r="D89" s="4"/>
      <c r="E89" s="4"/>
      <c r="F89" s="4"/>
      <c r="G89" s="4"/>
    </row>
    <row r="90" spans="3:7" x14ac:dyDescent="0.45">
      <c r="C90" s="4"/>
      <c r="D90" s="4"/>
      <c r="E90" s="4"/>
      <c r="F90" s="4"/>
      <c r="G90" s="4"/>
    </row>
    <row r="91" spans="3:7" x14ac:dyDescent="0.45">
      <c r="C91" s="4"/>
      <c r="D91" s="4"/>
      <c r="E91" s="4"/>
      <c r="F91" s="4"/>
      <c r="G91" s="4"/>
    </row>
    <row r="92" spans="3:7" x14ac:dyDescent="0.45">
      <c r="C92" s="4"/>
      <c r="D92" s="4"/>
      <c r="E92" s="4"/>
      <c r="F92" s="4"/>
      <c r="G92" s="4"/>
    </row>
    <row r="93" spans="3:7" x14ac:dyDescent="0.45">
      <c r="C93" s="4"/>
      <c r="D93" s="4"/>
      <c r="E93" s="4"/>
      <c r="F93" s="4"/>
      <c r="G93" s="4"/>
    </row>
    <row r="94" spans="3:7" x14ac:dyDescent="0.45">
      <c r="C94" s="4"/>
      <c r="D94" s="4"/>
      <c r="E94" s="4"/>
      <c r="F94" s="4"/>
      <c r="G94" s="4"/>
    </row>
    <row r="95" spans="3:7" x14ac:dyDescent="0.45">
      <c r="C95" s="4"/>
      <c r="D95" s="4"/>
      <c r="E95" s="4"/>
      <c r="F95" s="4"/>
      <c r="G95" s="4"/>
    </row>
    <row r="96" spans="3:7" x14ac:dyDescent="0.45">
      <c r="C96" s="4"/>
      <c r="D96" s="4"/>
      <c r="E96" s="4"/>
      <c r="F96" s="4"/>
      <c r="G96" s="4"/>
    </row>
    <row r="97" spans="3:7" x14ac:dyDescent="0.45">
      <c r="C97" s="4"/>
      <c r="D97" s="4"/>
      <c r="E97" s="4"/>
      <c r="F97" s="4"/>
      <c r="G97" s="4"/>
    </row>
    <row r="98" spans="3:7" x14ac:dyDescent="0.45">
      <c r="C98" s="4"/>
      <c r="D98" s="4"/>
      <c r="E98" s="4"/>
      <c r="F98" s="4"/>
      <c r="G98" s="4"/>
    </row>
    <row r="99" spans="3:7" x14ac:dyDescent="0.45">
      <c r="C99" s="4"/>
      <c r="D99" s="4"/>
      <c r="E99" s="4"/>
      <c r="F99" s="4"/>
      <c r="G99" s="4"/>
    </row>
    <row r="100" spans="3:7" x14ac:dyDescent="0.45">
      <c r="C100" s="4"/>
      <c r="D100" s="4"/>
      <c r="E100" s="4"/>
      <c r="F100" s="4"/>
      <c r="G100" s="4"/>
    </row>
    <row r="101" spans="3:7" x14ac:dyDescent="0.45">
      <c r="C101" s="4"/>
      <c r="D101" s="4"/>
      <c r="E101" s="4"/>
      <c r="F101" s="4"/>
      <c r="G101" s="4"/>
    </row>
    <row r="102" spans="3:7" x14ac:dyDescent="0.45">
      <c r="C102" s="4"/>
      <c r="D102" s="4"/>
      <c r="E102" s="4"/>
      <c r="F102" s="4"/>
      <c r="G102" s="4"/>
    </row>
    <row r="103" spans="3:7" x14ac:dyDescent="0.45">
      <c r="C103" s="4"/>
      <c r="D103" s="4"/>
      <c r="E103" s="4"/>
      <c r="F103" s="4"/>
      <c r="G103" s="4"/>
    </row>
    <row r="104" spans="3:7" x14ac:dyDescent="0.45">
      <c r="C104" s="4"/>
      <c r="D104" s="4"/>
      <c r="E104" s="4"/>
      <c r="F104" s="4"/>
      <c r="G104" s="4"/>
    </row>
    <row r="105" spans="3:7" x14ac:dyDescent="0.45">
      <c r="C105" s="4"/>
      <c r="D105" s="4"/>
      <c r="E105" s="4"/>
      <c r="F105" s="4"/>
      <c r="G105" s="4"/>
    </row>
    <row r="106" spans="3:7" x14ac:dyDescent="0.45">
      <c r="C106" s="4"/>
      <c r="D106" s="4"/>
      <c r="E106" s="4"/>
      <c r="F106" s="4"/>
      <c r="G106" s="4"/>
    </row>
    <row r="107" spans="3:7" x14ac:dyDescent="0.45">
      <c r="C107" s="4"/>
      <c r="D107" s="4"/>
      <c r="E107" s="4"/>
      <c r="F107" s="4"/>
      <c r="G107" s="4"/>
    </row>
    <row r="108" spans="3:7" x14ac:dyDescent="0.45">
      <c r="C108" s="4"/>
      <c r="D108" s="4"/>
      <c r="E108" s="4"/>
      <c r="F108" s="4"/>
      <c r="G108" s="4"/>
    </row>
    <row r="109" spans="3:7" x14ac:dyDescent="0.45">
      <c r="C109" s="4"/>
      <c r="D109" s="4"/>
      <c r="E109" s="4"/>
      <c r="F109" s="4"/>
      <c r="G109" s="4"/>
    </row>
    <row r="110" spans="3:7" x14ac:dyDescent="0.45">
      <c r="C110" s="4"/>
      <c r="D110" s="4"/>
      <c r="E110" s="4"/>
      <c r="F110" s="4"/>
      <c r="G110" s="4"/>
    </row>
    <row r="111" spans="3:7" x14ac:dyDescent="0.45">
      <c r="C111" s="4"/>
      <c r="D111" s="4"/>
      <c r="E111" s="4"/>
      <c r="F111" s="4"/>
      <c r="G111" s="4"/>
    </row>
    <row r="112" spans="3:7" x14ac:dyDescent="0.45">
      <c r="C112" s="4"/>
      <c r="D112" s="4"/>
      <c r="E112" s="4"/>
      <c r="F112" s="4"/>
      <c r="G112" s="4"/>
    </row>
    <row r="113" spans="3:7" x14ac:dyDescent="0.45">
      <c r="C113" s="4"/>
      <c r="D113" s="4"/>
      <c r="E113" s="4"/>
      <c r="F113" s="4"/>
      <c r="G113" s="4"/>
    </row>
    <row r="114" spans="3:7" x14ac:dyDescent="0.45">
      <c r="C114" s="4"/>
      <c r="D114" s="4"/>
      <c r="E114" s="4"/>
      <c r="F114" s="4"/>
      <c r="G114" s="4"/>
    </row>
    <row r="115" spans="3:7" x14ac:dyDescent="0.45">
      <c r="C115" s="4"/>
      <c r="D115" s="4"/>
      <c r="E115" s="4"/>
      <c r="F115" s="4"/>
      <c r="G115" s="4"/>
    </row>
    <row r="116" spans="3:7" x14ac:dyDescent="0.45">
      <c r="C116" s="4"/>
      <c r="D116" s="4"/>
      <c r="E116" s="4"/>
      <c r="F116" s="4"/>
      <c r="G116" s="4"/>
    </row>
    <row r="117" spans="3:7" x14ac:dyDescent="0.45">
      <c r="C117" s="4"/>
      <c r="D117" s="4"/>
      <c r="E117" s="4"/>
      <c r="F117" s="4"/>
      <c r="G117" s="4"/>
    </row>
    <row r="118" spans="3:7" x14ac:dyDescent="0.45">
      <c r="C118" s="4"/>
      <c r="D118" s="4"/>
      <c r="E118" s="4"/>
      <c r="F118" s="4"/>
      <c r="G118" s="4"/>
    </row>
    <row r="119" spans="3:7" x14ac:dyDescent="0.45">
      <c r="C119" s="4"/>
      <c r="D119" s="4"/>
      <c r="E119" s="4"/>
      <c r="F119" s="4"/>
      <c r="G119" s="4"/>
    </row>
    <row r="120" spans="3:7" x14ac:dyDescent="0.45">
      <c r="C120" s="4"/>
      <c r="D120" s="4"/>
      <c r="E120" s="4"/>
      <c r="F120" s="4"/>
      <c r="G120" s="4"/>
    </row>
    <row r="121" spans="3:7" x14ac:dyDescent="0.45">
      <c r="C121" s="4"/>
      <c r="D121" s="4"/>
      <c r="E121" s="4"/>
      <c r="F121" s="4"/>
      <c r="G121" s="4"/>
    </row>
    <row r="122" spans="3:7" x14ac:dyDescent="0.45">
      <c r="C122" s="4"/>
      <c r="D122" s="4"/>
      <c r="E122" s="4"/>
      <c r="F122" s="4"/>
      <c r="G122" s="4"/>
    </row>
    <row r="123" spans="3:7" x14ac:dyDescent="0.45">
      <c r="C123" s="4"/>
      <c r="D123" s="4"/>
      <c r="E123" s="4"/>
      <c r="F123" s="4"/>
      <c r="G123" s="4"/>
    </row>
    <row r="124" spans="3:7" x14ac:dyDescent="0.45">
      <c r="C124" s="4"/>
      <c r="D124" s="4"/>
      <c r="E124" s="4"/>
      <c r="F124" s="4"/>
      <c r="G124" s="4"/>
    </row>
    <row r="125" spans="3:7" x14ac:dyDescent="0.45">
      <c r="C125" s="4"/>
      <c r="D125" s="4"/>
      <c r="E125" s="4"/>
      <c r="F125" s="4"/>
      <c r="G125" s="4"/>
    </row>
    <row r="126" spans="3:7" x14ac:dyDescent="0.45">
      <c r="C126" s="4"/>
      <c r="D126" s="4"/>
      <c r="E126" s="4"/>
      <c r="F126" s="4"/>
      <c r="G126" s="4"/>
    </row>
    <row r="127" spans="3:7" x14ac:dyDescent="0.45">
      <c r="C127" s="4"/>
      <c r="D127" s="4"/>
      <c r="E127" s="4"/>
      <c r="F127" s="4"/>
      <c r="G127" s="4"/>
    </row>
    <row r="128" spans="3:7" x14ac:dyDescent="0.45">
      <c r="C128" s="4"/>
      <c r="D128" s="4"/>
      <c r="E128" s="4"/>
      <c r="F128" s="4"/>
      <c r="G128" s="4"/>
    </row>
    <row r="129" spans="3:7" x14ac:dyDescent="0.45">
      <c r="C129" s="4"/>
      <c r="D129" s="4"/>
      <c r="E129" s="4"/>
      <c r="F129" s="4"/>
      <c r="G129" s="4"/>
    </row>
    <row r="130" spans="3:7" x14ac:dyDescent="0.45">
      <c r="C130" s="4"/>
      <c r="D130" s="4"/>
      <c r="E130" s="4"/>
      <c r="F130" s="4"/>
      <c r="G130" s="4"/>
    </row>
    <row r="131" spans="3:7" x14ac:dyDescent="0.45">
      <c r="C131" s="4"/>
      <c r="D131" s="4"/>
      <c r="E131" s="4"/>
      <c r="F131" s="4"/>
      <c r="G131" s="4"/>
    </row>
    <row r="132" spans="3:7" x14ac:dyDescent="0.45">
      <c r="C132" s="4"/>
      <c r="D132" s="4"/>
      <c r="E132" s="4"/>
      <c r="F132" s="4"/>
      <c r="G132" s="4"/>
    </row>
    <row r="133" spans="3:7" x14ac:dyDescent="0.45">
      <c r="C133" s="4"/>
      <c r="D133" s="4"/>
      <c r="E133" s="4"/>
      <c r="F133" s="4"/>
      <c r="G133" s="4"/>
    </row>
    <row r="134" spans="3:7" x14ac:dyDescent="0.45">
      <c r="C134" s="4"/>
      <c r="D134" s="4"/>
      <c r="E134" s="4"/>
      <c r="F134" s="4"/>
      <c r="G134" s="4"/>
    </row>
    <row r="135" spans="3:7" x14ac:dyDescent="0.45">
      <c r="C135" s="4"/>
      <c r="D135" s="4"/>
      <c r="E135" s="4"/>
      <c r="F135" s="4"/>
      <c r="G135" s="4"/>
    </row>
    <row r="136" spans="3:7" x14ac:dyDescent="0.45">
      <c r="C136" s="4"/>
      <c r="D136" s="4"/>
      <c r="E136" s="4"/>
      <c r="F136" s="4"/>
      <c r="G136" s="4"/>
    </row>
    <row r="137" spans="3:7" x14ac:dyDescent="0.45">
      <c r="C137" s="4"/>
      <c r="D137" s="4"/>
      <c r="E137" s="4"/>
      <c r="F137" s="4"/>
      <c r="G137" s="4"/>
    </row>
    <row r="138" spans="3:7" x14ac:dyDescent="0.45">
      <c r="C138" s="4"/>
      <c r="D138" s="4"/>
      <c r="E138" s="4"/>
      <c r="F138" s="4"/>
      <c r="G138" s="4"/>
    </row>
    <row r="139" spans="3:7" x14ac:dyDescent="0.45">
      <c r="C139" s="4"/>
      <c r="D139" s="4"/>
      <c r="E139" s="4"/>
      <c r="F139" s="4"/>
      <c r="G139" s="4"/>
    </row>
    <row r="140" spans="3:7" x14ac:dyDescent="0.45">
      <c r="C140" s="4"/>
      <c r="D140" s="4"/>
      <c r="E140" s="4"/>
      <c r="F140" s="4"/>
      <c r="G140" s="4"/>
    </row>
    <row r="141" spans="3:7" x14ac:dyDescent="0.45">
      <c r="C141" s="4"/>
      <c r="D141" s="4"/>
      <c r="E141" s="4"/>
      <c r="F141" s="4"/>
      <c r="G141" s="4"/>
    </row>
    <row r="142" spans="3:7" x14ac:dyDescent="0.45">
      <c r="C142" s="4"/>
      <c r="D142" s="4"/>
      <c r="E142" s="4"/>
      <c r="F142" s="4"/>
      <c r="G142" s="4"/>
    </row>
    <row r="143" spans="3:7" x14ac:dyDescent="0.45">
      <c r="C143" s="4"/>
      <c r="D143" s="4"/>
      <c r="E143" s="4"/>
      <c r="F143" s="4"/>
      <c r="G143" s="4"/>
    </row>
    <row r="144" spans="3:7" x14ac:dyDescent="0.45">
      <c r="C144" s="4"/>
      <c r="D144" s="4"/>
      <c r="E144" s="4"/>
      <c r="F144" s="4"/>
      <c r="G144" s="4"/>
    </row>
    <row r="145" spans="3:7" x14ac:dyDescent="0.45">
      <c r="C145" s="4"/>
      <c r="D145" s="4"/>
      <c r="E145" s="4"/>
      <c r="F145" s="4"/>
      <c r="G145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view="pageBreakPreview" zoomScale="115" zoomScaleNormal="100" zoomScaleSheetLayoutView="115" workbookViewId="0">
      <selection activeCell="O48" sqref="O4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157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99</v>
      </c>
      <c r="C6" s="14" t="s">
        <v>97</v>
      </c>
      <c r="D6" s="14" t="s">
        <v>97</v>
      </c>
      <c r="E6" s="14" t="s">
        <v>97</v>
      </c>
      <c r="F6" s="14" t="s">
        <v>97</v>
      </c>
      <c r="G6" s="14" t="s">
        <v>97</v>
      </c>
      <c r="H6" s="14" t="s">
        <v>97</v>
      </c>
      <c r="I6" s="14" t="s">
        <v>97</v>
      </c>
      <c r="K6" s="14" t="s">
        <v>98</v>
      </c>
      <c r="L6" s="14" t="s">
        <v>98</v>
      </c>
      <c r="M6" s="14" t="s">
        <v>98</v>
      </c>
      <c r="N6" s="14" t="s">
        <v>98</v>
      </c>
      <c r="O6" s="14" t="s">
        <v>98</v>
      </c>
      <c r="P6" s="14" t="s">
        <v>98</v>
      </c>
      <c r="Q6" s="14" t="s">
        <v>98</v>
      </c>
    </row>
    <row r="7" spans="1:17" ht="30" x14ac:dyDescent="0.45">
      <c r="A7" s="14" t="s">
        <v>99</v>
      </c>
      <c r="C7" s="14" t="s">
        <v>144</v>
      </c>
      <c r="E7" s="14" t="s">
        <v>141</v>
      </c>
      <c r="G7" s="14" t="s">
        <v>142</v>
      </c>
      <c r="I7" s="14" t="s">
        <v>145</v>
      </c>
      <c r="K7" s="14" t="s">
        <v>144</v>
      </c>
      <c r="M7" s="14" t="s">
        <v>141</v>
      </c>
      <c r="O7" s="14" t="s">
        <v>142</v>
      </c>
      <c r="Q7" s="14" t="s">
        <v>145</v>
      </c>
    </row>
    <row r="8" spans="1:17" x14ac:dyDescent="0.45">
      <c r="A8" s="1" t="s">
        <v>104</v>
      </c>
      <c r="C8" s="4">
        <v>0</v>
      </c>
      <c r="D8" s="4"/>
      <c r="E8" s="4">
        <v>0</v>
      </c>
      <c r="F8" s="4"/>
      <c r="G8" s="4">
        <v>0</v>
      </c>
      <c r="H8" s="4"/>
      <c r="I8" s="4">
        <v>0</v>
      </c>
      <c r="J8" s="4"/>
      <c r="K8" s="4">
        <v>136117346</v>
      </c>
      <c r="L8" s="4"/>
      <c r="M8" s="4">
        <v>0</v>
      </c>
      <c r="N8" s="4"/>
      <c r="O8" s="4">
        <v>-3439375</v>
      </c>
      <c r="P8" s="4"/>
      <c r="Q8" s="4">
        <v>132677971</v>
      </c>
    </row>
    <row r="9" spans="1:17" x14ac:dyDescent="0.4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4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view="pageBreakPreview" zoomScaleNormal="100" zoomScaleSheetLayoutView="100" workbookViewId="0">
      <selection activeCell="O48" sqref="O48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95</v>
      </c>
      <c r="B3" s="13"/>
      <c r="C3" s="13"/>
      <c r="D3" s="13"/>
      <c r="E3" s="13"/>
      <c r="F3" s="13"/>
      <c r="G3" s="13"/>
    </row>
    <row r="4" spans="1:7" ht="30" x14ac:dyDescent="0.45">
      <c r="A4" s="13" t="s">
        <v>158</v>
      </c>
      <c r="B4" s="13"/>
      <c r="C4" s="13"/>
      <c r="D4" s="13"/>
      <c r="E4" s="13"/>
      <c r="F4" s="13"/>
      <c r="G4" s="13"/>
    </row>
    <row r="6" spans="1:7" ht="30" x14ac:dyDescent="0.45">
      <c r="A6" s="14" t="s">
        <v>146</v>
      </c>
      <c r="B6" s="14" t="s">
        <v>146</v>
      </c>
      <c r="C6" s="14" t="s">
        <v>146</v>
      </c>
      <c r="E6" s="14" t="s">
        <v>97</v>
      </c>
      <c r="F6" s="14" t="s">
        <v>97</v>
      </c>
      <c r="G6" s="18" t="s">
        <v>98</v>
      </c>
    </row>
    <row r="7" spans="1:7" ht="30" x14ac:dyDescent="0.45">
      <c r="A7" s="14" t="s">
        <v>147</v>
      </c>
      <c r="C7" s="14" t="s">
        <v>66</v>
      </c>
      <c r="E7" s="14" t="s">
        <v>148</v>
      </c>
      <c r="G7" s="14" t="s">
        <v>148</v>
      </c>
    </row>
    <row r="8" spans="1:7" x14ac:dyDescent="0.45">
      <c r="A8" s="1" t="s">
        <v>72</v>
      </c>
      <c r="C8" s="1" t="s">
        <v>73</v>
      </c>
      <c r="E8" s="4">
        <v>0</v>
      </c>
      <c r="F8" s="4"/>
      <c r="G8" s="4">
        <v>382176</v>
      </c>
    </row>
    <row r="9" spans="1:7" x14ac:dyDescent="0.45">
      <c r="A9" s="1" t="s">
        <v>76</v>
      </c>
      <c r="C9" s="1" t="s">
        <v>77</v>
      </c>
      <c r="E9" s="4">
        <v>9484693</v>
      </c>
      <c r="F9" s="4"/>
      <c r="G9" s="4">
        <v>12919843</v>
      </c>
    </row>
    <row r="10" spans="1:7" x14ac:dyDescent="0.45">
      <c r="A10" s="1" t="s">
        <v>79</v>
      </c>
      <c r="C10" s="1" t="s">
        <v>80</v>
      </c>
      <c r="E10" s="4">
        <v>3332212</v>
      </c>
      <c r="F10" s="4"/>
      <c r="G10" s="4">
        <v>11203771</v>
      </c>
    </row>
    <row r="11" spans="1:7" x14ac:dyDescent="0.45">
      <c r="A11" s="1" t="s">
        <v>82</v>
      </c>
      <c r="C11" s="1" t="s">
        <v>83</v>
      </c>
      <c r="E11" s="4">
        <v>18274</v>
      </c>
      <c r="F11" s="4"/>
      <c r="G11" s="4">
        <v>81335</v>
      </c>
    </row>
    <row r="12" spans="1:7" x14ac:dyDescent="0.45">
      <c r="A12" s="1" t="s">
        <v>85</v>
      </c>
      <c r="C12" s="1" t="s">
        <v>86</v>
      </c>
      <c r="E12" s="4">
        <v>319935</v>
      </c>
      <c r="F12" s="4"/>
      <c r="G12" s="4">
        <v>-3457927</v>
      </c>
    </row>
    <row r="13" spans="1:7" ht="19.5" thickBot="1" x14ac:dyDescent="0.5">
      <c r="E13" s="5">
        <f>SUM(E8:E12)</f>
        <v>13155114</v>
      </c>
      <c r="F13" s="4"/>
      <c r="G13" s="5">
        <f>SUM(G8:G12)</f>
        <v>21129198</v>
      </c>
    </row>
    <row r="14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2023-04-25T12:23:20Z</dcterms:created>
  <dcterms:modified xsi:type="dcterms:W3CDTF">2023-04-26T09:08:20Z</dcterms:modified>
</cp:coreProperties>
</file>