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2\"/>
    </mc:Choice>
  </mc:AlternateContent>
  <xr:revisionPtr revIDLastSave="0" documentId="13_ncr:1_{E1B3E94F-4A10-4B7E-B8BB-BAF268D5140E}" xr6:coauthVersionLast="47" xr6:coauthVersionMax="47" xr10:uidLastSave="{00000000-0000-0000-0000-000000000000}"/>
  <bookViews>
    <workbookView xWindow="-120" yWindow="-120" windowWidth="29040" windowHeight="15840" firstSheet="4" activeTab="1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10">'جمع درآمدها'!$A$1:$H$11</definedName>
    <definedName name="_xlnm.Print_Area" localSheetId="6">'سرمایه‌گذاری در سهام'!$A$1:$V$98</definedName>
    <definedName name="_xlnm.Print_Area" localSheetId="0">سهام!$A$1:$Y$63</definedName>
  </definedNames>
  <calcPr calcId="191029"/>
</workbook>
</file>

<file path=xl/calcChain.xml><?xml version="1.0" encoding="utf-8"?>
<calcChain xmlns="http://schemas.openxmlformats.org/spreadsheetml/2006/main">
  <c r="U9" i="11" l="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8" i="11"/>
  <c r="Q63" i="10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8" i="11"/>
  <c r="G7" i="15"/>
  <c r="G8" i="15"/>
  <c r="G9" i="15"/>
  <c r="G10" i="15"/>
  <c r="C10" i="15"/>
  <c r="C9" i="15"/>
  <c r="C8" i="15"/>
  <c r="C7" i="15"/>
  <c r="I14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8" i="11"/>
  <c r="N101" i="11"/>
  <c r="P10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8" i="11" s="1"/>
  <c r="I92" i="11"/>
  <c r="I93" i="11"/>
  <c r="I94" i="11"/>
  <c r="I95" i="11"/>
  <c r="I96" i="11"/>
  <c r="I97" i="11"/>
  <c r="I8" i="11"/>
  <c r="N98" i="11"/>
  <c r="O98" i="11"/>
  <c r="P98" i="11"/>
  <c r="Q98" i="11"/>
  <c r="R98" i="11"/>
  <c r="M98" i="11"/>
  <c r="D98" i="11"/>
  <c r="E98" i="11"/>
  <c r="F98" i="11"/>
  <c r="G98" i="11"/>
  <c r="H98" i="11"/>
  <c r="C98" i="11"/>
  <c r="N72" i="10"/>
  <c r="O72" i="10"/>
  <c r="P72" i="10"/>
  <c r="Q72" i="10"/>
  <c r="M72" i="10"/>
  <c r="F72" i="10"/>
  <c r="G72" i="10"/>
  <c r="H72" i="10"/>
  <c r="I72" i="10"/>
  <c r="E72" i="10"/>
  <c r="S98" i="11" l="1"/>
  <c r="U98" i="11"/>
  <c r="K98" i="11"/>
  <c r="Q50" i="9"/>
  <c r="F53" i="9" l="1"/>
  <c r="G53" i="9"/>
  <c r="H53" i="9"/>
  <c r="I53" i="9"/>
  <c r="J53" i="9"/>
  <c r="E53" i="9"/>
  <c r="Q53" i="9"/>
  <c r="O53" i="9"/>
  <c r="M53" i="9"/>
  <c r="K43" i="8"/>
  <c r="S38" i="8"/>
  <c r="O43" i="8"/>
  <c r="I43" i="8" l="1"/>
  <c r="S43" i="8"/>
  <c r="M41" i="8"/>
  <c r="M43" i="8" s="1"/>
  <c r="J43" i="8"/>
  <c r="L43" i="8"/>
  <c r="N43" i="8"/>
  <c r="P43" i="8"/>
  <c r="Q43" i="8"/>
  <c r="R43" i="8"/>
  <c r="S16" i="6"/>
  <c r="S9" i="6"/>
  <c r="S10" i="6"/>
  <c r="S11" i="6"/>
  <c r="S12" i="6"/>
  <c r="S13" i="6"/>
  <c r="S14" i="6"/>
  <c r="S15" i="6"/>
  <c r="S8" i="6"/>
  <c r="K16" i="6"/>
  <c r="M16" i="6"/>
  <c r="O16" i="6"/>
  <c r="Q16" i="6"/>
  <c r="Q9" i="6"/>
  <c r="Q10" i="6"/>
  <c r="Q11" i="6"/>
  <c r="Q12" i="6"/>
  <c r="Q13" i="6"/>
  <c r="Q14" i="6"/>
  <c r="Q15" i="6"/>
  <c r="Q8" i="6"/>
  <c r="Y63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9" i="1"/>
  <c r="O63" i="1" l="1"/>
  <c r="K63" i="1"/>
  <c r="E63" i="1"/>
  <c r="G63" i="1" l="1"/>
  <c r="W63" i="1"/>
  <c r="U63" i="1"/>
  <c r="K15" i="7" l="1"/>
  <c r="E10" i="14"/>
  <c r="C10" i="14"/>
  <c r="I15" i="7" l="1"/>
  <c r="L8" i="13"/>
  <c r="E14" i="13"/>
  <c r="G9" i="13" s="1"/>
  <c r="G8" i="13" l="1"/>
  <c r="G13" i="13"/>
  <c r="G12" i="13"/>
  <c r="G11" i="13"/>
  <c r="G10" i="13"/>
  <c r="L9" i="13"/>
  <c r="L13" i="13"/>
  <c r="L12" i="13"/>
  <c r="L11" i="13"/>
  <c r="L10" i="13"/>
  <c r="S15" i="7"/>
  <c r="O15" i="7"/>
  <c r="Q15" i="7"/>
  <c r="M15" i="7"/>
  <c r="G14" i="13" l="1"/>
  <c r="G11" i="15"/>
  <c r="C11" i="15"/>
  <c r="L14" i="13"/>
  <c r="E8" i="15" l="1"/>
  <c r="E10" i="15"/>
  <c r="E7" i="15"/>
  <c r="E9" i="15"/>
  <c r="E11" i="15" l="1"/>
</calcChain>
</file>

<file path=xl/sharedStrings.xml><?xml version="1.0" encoding="utf-8"?>
<sst xmlns="http://schemas.openxmlformats.org/spreadsheetml/2006/main" count="682" uniqueCount="205">
  <si>
    <t>صندوق سرمایه‌گذاری سهام بزرگ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</si>
  <si>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</si>
  <si>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</si>
  <si>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</si>
  <si>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</si>
  <si>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</si>
  <si>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</si>
  <si>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</si>
  <si>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</si>
  <si>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</si>
  <si>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</si>
  <si>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</si>
  <si>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</si>
  <si>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</si>
  <si>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</si>
  <si>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شستا-1465-1402/06/08</t>
  </si>
  <si>
    <t>اختیارخ شستا-700-1402/12/09</t>
  </si>
  <si>
    <t>بانک سامان</t>
  </si>
  <si>
    <t>بانک‌اقتصادنوین‌</t>
  </si>
  <si>
    <t>پارس‌ دارو</t>
  </si>
  <si>
    <t>پارس‌ مینو</t>
  </si>
  <si>
    <t>پالایش نفت بندرعباس</t>
  </si>
  <si>
    <t>پالایش نفت تبریز</t>
  </si>
  <si>
    <t>پتروشیمی تندگویان</t>
  </si>
  <si>
    <t>پتروشیمی نوری</t>
  </si>
  <si>
    <t>پخش هجرت</t>
  </si>
  <si>
    <t>تامین سرمایه نوین</t>
  </si>
  <si>
    <t>تامین سرمایه کیمیا</t>
  </si>
  <si>
    <t>توزیع دارو پخش</t>
  </si>
  <si>
    <t>توسعه حمل و نقل ریلی پارسیان</t>
  </si>
  <si>
    <t>ح . بیمه کوثر</t>
  </si>
  <si>
    <t>داروسازی‌ فارابی‌</t>
  </si>
  <si>
    <t>س. نفت و گاز و پتروشیمی تأمین</t>
  </si>
  <si>
    <t>سرمایه گذاری صدرتامین</t>
  </si>
  <si>
    <t>سرمایه‌گذاری‌ ملی‌ایران‌</t>
  </si>
  <si>
    <t>سرمایه‌گذاری‌غدیر(هلدینگ‌</t>
  </si>
  <si>
    <t>سیمان‌ صوفیان‌</t>
  </si>
  <si>
    <t>سیمان‌مازندران‌</t>
  </si>
  <si>
    <t>ص. معدنی کیمیای زنجان گستران</t>
  </si>
  <si>
    <t>صنایع پتروشیمی خلیج فارس</t>
  </si>
  <si>
    <t>صنایع شیمیایی کیمیاگران امروز</t>
  </si>
  <si>
    <t>فرآوری زغال سنگ پروده طبس</t>
  </si>
  <si>
    <t>فولاد مبارکه اصفهان</t>
  </si>
  <si>
    <t>قاسم ایران</t>
  </si>
  <si>
    <t>گروه انتخاب الکترونیک آرمان</t>
  </si>
  <si>
    <t>گروه‌بهمن‌</t>
  </si>
  <si>
    <t>گسترش نفت و گاز پارسیان</t>
  </si>
  <si>
    <t>مس‌ شهیدباهنر</t>
  </si>
  <si>
    <t>ملی شیمی کشاورز</t>
  </si>
  <si>
    <t>ملی‌ صنایع‌ مس‌ ایران‌</t>
  </si>
  <si>
    <t>نفت ایرانول</t>
  </si>
  <si>
    <t>نفت‌ بهران‌</t>
  </si>
  <si>
    <t>کاشی‌ الوند</t>
  </si>
  <si>
    <t>کاشی‌ وسرامیک‌ حافظ‌</t>
  </si>
  <si>
    <t>کویر تایر</t>
  </si>
  <si>
    <t>کشاورزی و دامپروری فجر اصفهان</t>
  </si>
  <si>
    <t>ح . ‌تولیدی‌شیشه‌رازی‌</t>
  </si>
  <si>
    <t>سرمایه‌گذاری‌صندوق‌بازنشستگی‌</t>
  </si>
  <si>
    <t>سپید ماکیان</t>
  </si>
  <si>
    <t>صنایع مس افق کرمان</t>
  </si>
  <si>
    <t>شرکت صنایع غذایی مینو شرق</t>
  </si>
  <si>
    <t>ح . فولاد شاهرود</t>
  </si>
  <si>
    <t>سرمایه‌ گذاری‌ آتیه‌ دماوند</t>
  </si>
  <si>
    <t>پالایش نفت اصفهان</t>
  </si>
  <si>
    <t>ح . سرمایه گذاری صدرتامین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</si>
  <si>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</si>
  <si>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</si>
  <si>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</si>
  <si>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</si>
  <si>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</si>
  <si>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</si>
  <si>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</si>
  <si>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</si>
  <si>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</si>
  <si>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</si>
  <si>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</si>
  <si>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</si>
  <si>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279927370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</si>
  <si>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</si>
  <si>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</si>
  <si>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</si>
  <si>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</si>
  <si>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</si>
  <si>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</si>
  <si>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</si>
  <si>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</si>
  <si>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</si>
  <si>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</si>
  <si>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</si>
  <si>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</si>
  <si>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</si>
  <si>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</si>
  <si>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</si>
  <si>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</si>
  <si>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279914422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</si>
  <si>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</si>
  <si>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</si>
  <si>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</si>
  <si>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</si>
  <si>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</si>
  <si>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</si>
  <si>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</si>
  <si>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</si>
  <si>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</si>
  <si>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</si>
  <si>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</si>
  <si>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</si>
  <si>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</si>
  <si>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اجاره تابان سپهر14031126</t>
  </si>
  <si>
    <t/>
  </si>
  <si>
    <t>1403/12/03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</si>
  <si>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</si>
  <si>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</si>
  <si>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</si>
  <si>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</si>
  <si>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</si>
  <si>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</si>
  <si>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1401/12/16</t>
  </si>
  <si>
    <t>1402/02/20</t>
  </si>
  <si>
    <t>1401/10/28</t>
  </si>
  <si>
    <t>1402/02/30</t>
  </si>
  <si>
    <t>1401/12/22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</si>
  <si>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</si>
  <si>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</si>
  <si>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</si>
  <si>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</si>
  <si>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</si>
  <si>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</si>
  <si>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پالایش نفت تهران</t>
  </si>
  <si>
    <t>حمل و نقل گهرترابر سیرجان</t>
  </si>
  <si>
    <t>تایدواترخاورمیانه</t>
  </si>
  <si>
    <t>سرمایه گذاری گروه توسعه ملی</t>
  </si>
  <si>
    <t>پارس‌ خزر</t>
  </si>
  <si>
    <t>پتروشیمی‌ خارک‌</t>
  </si>
  <si>
    <t>سیمان ساوه</t>
  </si>
  <si>
    <t>بیمه اتکایی تهران رواک50%تادیه</t>
  </si>
  <si>
    <t>سیمان‌ خزر</t>
  </si>
  <si>
    <t>پیشگامان فن آوری و دانش آرامیس</t>
  </si>
  <si>
    <t>داروسازی کاسپین تامین</t>
  </si>
  <si>
    <t>صنعتی زر ماکارون</t>
  </si>
  <si>
    <t>سیمان‌شاهرود</t>
  </si>
  <si>
    <t>صنایع‌ کاشی‌ و سرامیک‌ سینا</t>
  </si>
  <si>
    <t>کالسیمین‌</t>
  </si>
  <si>
    <t>بیمه کوثر</t>
  </si>
  <si>
    <t>ح. کویر تایر</t>
  </si>
  <si>
    <t>سیمان اردستان</t>
  </si>
  <si>
    <t>بیمه اتکایی آوای پارس70%تادیه</t>
  </si>
  <si>
    <t>داروسازی‌ اکسیر</t>
  </si>
  <si>
    <t>بیمه البرز</t>
  </si>
  <si>
    <t>گروه مپنا (سهامی عام)</t>
  </si>
  <si>
    <t>ح. بانک سامان</t>
  </si>
  <si>
    <t>بیمه اتکایی آوای پارس70% تادیه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</si>
  <si>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</si>
  <si>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</si>
  <si>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</si>
  <si>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</si>
  <si>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</si>
  <si>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</si>
  <si>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</si>
  <si>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</si>
  <si>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</si>
  <si>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</si>
  <si>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</si>
  <si>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</si>
  <si>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</si>
  <si>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</si>
  <si>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</si>
  <si>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</si>
  <si>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1402/03/31</t>
  </si>
  <si>
    <t>سرمایه گذاری سبحان</t>
  </si>
  <si>
    <t>شرکت آهن و فولاد ارفع</t>
  </si>
  <si>
    <t>قند لرستان‌</t>
  </si>
  <si>
    <t>ایران خودرو دیزل</t>
  </si>
  <si>
    <t>سایپا</t>
  </si>
  <si>
    <t>پارس فولاد سبزوار</t>
  </si>
  <si>
    <t>فولاد شاهرود</t>
  </si>
  <si>
    <t>داروسازی دانا</t>
  </si>
  <si>
    <t>.</t>
  </si>
  <si>
    <t>1402/03/30</t>
  </si>
  <si>
    <t>1402/03/24</t>
  </si>
  <si>
    <t>1402/03/03</t>
  </si>
  <si>
    <t>1402/03/07</t>
  </si>
  <si>
    <t>1402/03/17</t>
  </si>
  <si>
    <t>1402/03/22</t>
  </si>
  <si>
    <t>1402/03/20</t>
  </si>
  <si>
    <t>برای ماه منتهی به 1402/04/31</t>
  </si>
  <si>
    <t>1402/04/31</t>
  </si>
  <si>
    <t xml:space="preserve">  منتهی به 1402/04/31</t>
  </si>
  <si>
    <t>منتهی به 1402/04/31</t>
  </si>
  <si>
    <t>پویا زرکان آق دره</t>
  </si>
  <si>
    <t>بین المللی توسعه ص. معادن غدیر</t>
  </si>
  <si>
    <t>تولیدی مخازن گازطبیعی آسیاناما</t>
  </si>
  <si>
    <t>کارخانجات‌تولیدی‌شیشه‌رازی‌</t>
  </si>
  <si>
    <t>توسعه صنایع و معادن کوثر</t>
  </si>
  <si>
    <t>1402/04/21</t>
  </si>
  <si>
    <t>1402/04/29</t>
  </si>
  <si>
    <t>1402/04/24</t>
  </si>
  <si>
    <t>1402/04/25</t>
  </si>
  <si>
    <t>1402/04/14</t>
  </si>
  <si>
    <t>1402/04/30</t>
  </si>
  <si>
    <t>1402/04/28</t>
  </si>
  <si>
    <t>1402/04/10</t>
  </si>
  <si>
    <t>1402/04/19</t>
  </si>
  <si>
    <t>1402/04/01</t>
  </si>
  <si>
    <t>1402/04/07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</si>
</sst>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00\ ;\(#,##0.0000\);\-\ "/>
    <numFmt numFmtId="166" formatCode="0.000%"/>
  </numFmts>
  <fonts count="15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8"/>
      <name val="B Nazanin"/>
      <charset val="178"/>
    </font>
    <font>
      <sz val="12"/>
      <name val="B Nazanin"/>
      <charset val="178"/>
    </font>
    <font>
      <sz val="14"/>
      <name val="B Nazanin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b/>
      <sz val="1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9" fillId="0" borderId="0" xfId="0" applyFont="1"/>
    <xf numFmtId="164" fontId="1" fillId="0" borderId="2" xfId="0" applyNumberFormat="1" applyFont="1" applyBorder="1" applyAlignment="1">
      <alignment horizontal="right" vertical="center"/>
    </xf>
    <xf numFmtId="10" fontId="1" fillId="0" borderId="0" xfId="0" applyNumberFormat="1" applyFont="1"/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/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64" fontId="1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5" fontId="1" fillId="0" borderId="0" xfId="0" applyNumberFormat="1" applyFont="1"/>
    <xf numFmtId="3" fontId="14" fillId="0" borderId="0" xfId="0" applyNumberFormat="1" applyFont="1"/>
    <xf numFmtId="166" fontId="4" fillId="0" borderId="0" xfId="0" applyNumberFormat="1" applyFont="1" applyAlignment="1">
      <alignment horizontal="center"/>
    </xf>
    <xf numFmtId="164" fontId="1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0" xfId="0" applyFont="1" applyFill="1"/>
    <xf numFmtId="164" fontId="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"/>
  <sheetViews>
    <sheetView rightToLeft="1" view="pageBreakPreview" topLeftCell="A19" zoomScale="41" zoomScaleNormal="86" zoomScaleSheetLayoutView="41" workbookViewId="0">
      <selection activeCell="E33" sqref="E33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5.140625" style="4" bestFit="1" customWidth="1"/>
    <col min="4" max="4" width="1" style="4" customWidth="1"/>
    <col min="5" max="5" width="21.28515625" style="4" bestFit="1" customWidth="1"/>
    <col min="6" max="6" width="1" style="4" customWidth="1"/>
    <col min="7" max="7" width="24" style="4" bestFit="1" customWidth="1"/>
    <col min="8" max="8" width="1" style="4" customWidth="1"/>
    <col min="9" max="9" width="13.7109375" style="4" bestFit="1" customWidth="1"/>
    <col min="10" max="10" width="1" style="4" customWidth="1"/>
    <col min="11" max="11" width="19.85546875" style="4" bestFit="1" customWidth="1"/>
    <col min="12" max="12" width="1" style="4" customWidth="1"/>
    <col min="13" max="13" width="16.5703125" style="4" bestFit="1" customWidth="1"/>
    <col min="14" max="14" width="1" style="4" customWidth="1"/>
    <col min="15" max="15" width="19.5703125" style="4" bestFit="1" customWidth="1"/>
    <col min="16" max="16" width="1" style="4" customWidth="1"/>
    <col min="17" max="17" width="15.140625" style="4" bestFit="1" customWidth="1"/>
    <col min="18" max="18" width="1" style="4" customWidth="1"/>
    <col min="19" max="19" width="14" style="4" bestFit="1" customWidth="1"/>
    <col min="20" max="20" width="1" style="4" customWidth="1"/>
    <col min="21" max="21" width="21.85546875" style="4" bestFit="1" customWidth="1"/>
    <col min="22" max="22" width="1" style="4" customWidth="1"/>
    <col min="23" max="23" width="24" style="4" bestFit="1" customWidth="1"/>
    <col min="24" max="24" width="1" style="4" customWidth="1"/>
    <col min="25" max="25" width="27.7109375" style="4" customWidth="1"/>
    <col min="26" max="26" width="1" style="4" customWidth="1"/>
    <col min="27" max="27" width="16.85546875" style="4" bestFit="1" customWidth="1"/>
    <col min="28" max="28" width="18.28515625" style="4" bestFit="1" customWidth="1"/>
    <col min="29" max="16384" width="9.140625" style="4"/>
  </cols>
  <sheetData>
    <row r="1" spans="1:28" s="1" customFormat="1" x14ac:dyDescent="0.45"/>
    <row r="2" spans="1:28" s="1" customFormat="1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8" s="1" customFormat="1" ht="30" x14ac:dyDescent="0.4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8" s="1" customFormat="1" ht="30" x14ac:dyDescent="0.45">
      <c r="A4" s="56" t="s">
        <v>185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8" s="1" customFormat="1" x14ac:dyDescent="0.45"/>
    <row r="6" spans="1:28" ht="24" x14ac:dyDescent="0.55000000000000004">
      <c r="A6" s="57" t="s">
        <v>3</v>
      </c>
      <c r="B6" s="5"/>
      <c r="C6" s="55" t="s">
        <v>168</v>
      </c>
      <c r="D6" s="55" t="s">
        <v>4</v>
      </c>
      <c r="E6" s="55" t="s">
        <v>4</v>
      </c>
      <c r="F6" s="55" t="s">
        <v>4</v>
      </c>
      <c r="G6" s="55" t="s">
        <v>4</v>
      </c>
      <c r="H6" s="5"/>
      <c r="I6" s="55" t="s">
        <v>5</v>
      </c>
      <c r="J6" s="55" t="s">
        <v>5</v>
      </c>
      <c r="K6" s="55" t="s">
        <v>5</v>
      </c>
      <c r="L6" s="55" t="s">
        <v>5</v>
      </c>
      <c r="M6" s="55" t="s">
        <v>5</v>
      </c>
      <c r="N6" s="55" t="s">
        <v>5</v>
      </c>
      <c r="O6" s="55" t="s">
        <v>5</v>
      </c>
      <c r="P6" s="5"/>
      <c r="Q6" s="55" t="s">
        <v>186</v>
      </c>
      <c r="R6" s="55" t="s">
        <v>6</v>
      </c>
      <c r="S6" s="55" t="s">
        <v>6</v>
      </c>
      <c r="T6" s="55" t="s">
        <v>6</v>
      </c>
      <c r="U6" s="55" t="s">
        <v>6</v>
      </c>
      <c r="V6" s="55" t="s">
        <v>6</v>
      </c>
      <c r="W6" s="55" t="s">
        <v>6</v>
      </c>
      <c r="X6" s="55" t="s">
        <v>6</v>
      </c>
      <c r="Y6" s="55" t="s">
        <v>6</v>
      </c>
    </row>
    <row r="7" spans="1:28" ht="24" x14ac:dyDescent="0.55000000000000004">
      <c r="A7" s="57" t="s">
        <v>3</v>
      </c>
      <c r="B7" s="5"/>
      <c r="C7" s="57" t="s">
        <v>7</v>
      </c>
      <c r="D7" s="5"/>
      <c r="E7" s="57" t="s">
        <v>8</v>
      </c>
      <c r="F7" s="5"/>
      <c r="G7" s="57" t="s">
        <v>9</v>
      </c>
      <c r="H7" s="5"/>
      <c r="I7" s="55" t="s">
        <v>10</v>
      </c>
      <c r="J7" s="55" t="s">
        <v>10</v>
      </c>
      <c r="K7" s="55" t="s">
        <v>10</v>
      </c>
      <c r="L7" s="5"/>
      <c r="M7" s="55" t="s">
        <v>11</v>
      </c>
      <c r="N7" s="55" t="s">
        <v>11</v>
      </c>
      <c r="O7" s="55" t="s">
        <v>11</v>
      </c>
      <c r="P7" s="5"/>
      <c r="Q7" s="57" t="s">
        <v>7</v>
      </c>
      <c r="R7" s="5"/>
      <c r="S7" s="57" t="s">
        <v>12</v>
      </c>
      <c r="T7" s="5"/>
      <c r="U7" s="57" t="s">
        <v>8</v>
      </c>
      <c r="V7" s="5"/>
      <c r="W7" s="57" t="s">
        <v>9</v>
      </c>
      <c r="X7" s="5"/>
      <c r="Y7" s="58" t="s">
        <v>13</v>
      </c>
    </row>
    <row r="8" spans="1:28" ht="43.5" customHeight="1" x14ac:dyDescent="0.55000000000000004">
      <c r="A8" s="55" t="s">
        <v>3</v>
      </c>
      <c r="B8" s="5"/>
      <c r="C8" s="55" t="s">
        <v>7</v>
      </c>
      <c r="D8" s="5"/>
      <c r="E8" s="55" t="s">
        <v>8</v>
      </c>
      <c r="F8" s="5"/>
      <c r="G8" s="55" t="s">
        <v>9</v>
      </c>
      <c r="H8" s="5"/>
      <c r="I8" s="28" t="s">
        <v>7</v>
      </c>
      <c r="J8" s="5"/>
      <c r="K8" s="28" t="s">
        <v>8</v>
      </c>
      <c r="L8" s="5"/>
      <c r="M8" s="28" t="s">
        <v>7</v>
      </c>
      <c r="N8" s="5"/>
      <c r="O8" s="28" t="s">
        <v>14</v>
      </c>
      <c r="P8" s="5"/>
      <c r="Q8" s="55" t="s">
        <v>7</v>
      </c>
      <c r="R8" s="5"/>
      <c r="S8" s="55" t="s">
        <v>12</v>
      </c>
      <c r="T8" s="5"/>
      <c r="U8" s="55" t="s">
        <v>8</v>
      </c>
      <c r="V8" s="5"/>
      <c r="W8" s="55" t="s">
        <v>9</v>
      </c>
      <c r="X8" s="5"/>
      <c r="Y8" s="59" t="s">
        <v>13</v>
      </c>
    </row>
    <row r="9" spans="1:28" s="11" customFormat="1" ht="22.5" x14ac:dyDescent="0.55000000000000004">
      <c r="A9" s="45" t="s">
        <v>15</v>
      </c>
      <c r="B9" s="8"/>
      <c r="C9" s="9">
        <v>3870000</v>
      </c>
      <c r="D9" s="9"/>
      <c r="E9" s="9">
        <v>1114613390</v>
      </c>
      <c r="F9" s="9"/>
      <c r="G9" s="9">
        <v>413983371.82499999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3870000</v>
      </c>
      <c r="R9" s="9"/>
      <c r="S9" s="9">
        <v>10</v>
      </c>
      <c r="T9" s="9"/>
      <c r="U9" s="9">
        <v>1114613390</v>
      </c>
      <c r="V9" s="9"/>
      <c r="W9" s="9">
        <v>38690034.75</v>
      </c>
      <c r="X9" s="8"/>
      <c r="Y9" s="10">
        <f>W9/2047348314655</f>
        <v>1.8897631865108249E-5</v>
      </c>
      <c r="AA9" s="50"/>
      <c r="AB9" s="13"/>
    </row>
    <row r="10" spans="1:28" s="11" customFormat="1" ht="22.5" x14ac:dyDescent="0.55000000000000004">
      <c r="A10" s="45" t="s">
        <v>16</v>
      </c>
      <c r="B10" s="8"/>
      <c r="C10" s="9">
        <v>2336000</v>
      </c>
      <c r="D10" s="9"/>
      <c r="E10" s="9">
        <v>2240327937</v>
      </c>
      <c r="F10" s="9"/>
      <c r="G10" s="9">
        <v>1912691355.1199999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2336000</v>
      </c>
      <c r="R10" s="9"/>
      <c r="S10" s="9">
        <v>620</v>
      </c>
      <c r="T10" s="9"/>
      <c r="U10" s="9">
        <v>2240327937</v>
      </c>
      <c r="V10" s="9"/>
      <c r="W10" s="9">
        <v>1447947057.5999999</v>
      </c>
      <c r="X10" s="8"/>
      <c r="Y10" s="10">
        <f t="shared" ref="Y10:Y62" si="0">W10/2047348314655</f>
        <v>7.0723044400190132E-4</v>
      </c>
      <c r="AA10" s="16"/>
    </row>
    <row r="11" spans="1:28" s="11" customFormat="1" ht="22.5" x14ac:dyDescent="0.55000000000000004">
      <c r="A11" s="45" t="s">
        <v>172</v>
      </c>
      <c r="B11" s="8"/>
      <c r="C11" s="9">
        <v>4639351</v>
      </c>
      <c r="D11" s="9"/>
      <c r="E11" s="9">
        <v>24185800472</v>
      </c>
      <c r="F11" s="9"/>
      <c r="G11" s="9">
        <v>22920381901.9035</v>
      </c>
      <c r="H11" s="9"/>
      <c r="I11" s="9">
        <v>3752274</v>
      </c>
      <c r="J11" s="9"/>
      <c r="K11" s="9">
        <v>18254644832</v>
      </c>
      <c r="L11" s="9"/>
      <c r="M11" s="9">
        <v>0</v>
      </c>
      <c r="N11" s="9"/>
      <c r="O11" s="9">
        <v>0</v>
      </c>
      <c r="P11" s="9"/>
      <c r="Q11" s="9">
        <v>8391625</v>
      </c>
      <c r="R11" s="9"/>
      <c r="S11" s="9">
        <v>4384</v>
      </c>
      <c r="T11" s="9"/>
      <c r="U11" s="9">
        <v>42440445304</v>
      </c>
      <c r="V11" s="9"/>
      <c r="W11" s="9">
        <v>36569990140.199997</v>
      </c>
      <c r="X11" s="8"/>
      <c r="Y11" s="10">
        <f t="shared" si="0"/>
        <v>1.7862124328542714E-2</v>
      </c>
      <c r="AA11" s="16"/>
    </row>
    <row r="12" spans="1:28" s="11" customFormat="1" ht="22.5" x14ac:dyDescent="0.55000000000000004">
      <c r="A12" s="45" t="s">
        <v>17</v>
      </c>
      <c r="B12" s="8"/>
      <c r="C12" s="9">
        <v>10681587</v>
      </c>
      <c r="D12" s="9"/>
      <c r="E12" s="9">
        <v>28967737914</v>
      </c>
      <c r="F12" s="9"/>
      <c r="G12" s="9">
        <v>41877516462.1884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10681587</v>
      </c>
      <c r="R12" s="9"/>
      <c r="S12" s="9">
        <v>3284</v>
      </c>
      <c r="T12" s="9"/>
      <c r="U12" s="9">
        <v>28967737914</v>
      </c>
      <c r="V12" s="9"/>
      <c r="W12" s="9">
        <v>34869615634.337402</v>
      </c>
      <c r="X12" s="8"/>
      <c r="Y12" s="10">
        <f t="shared" si="0"/>
        <v>1.7031599061449056E-2</v>
      </c>
      <c r="AA12" s="16"/>
    </row>
    <row r="13" spans="1:28" s="11" customFormat="1" ht="22.5" x14ac:dyDescent="0.55000000000000004">
      <c r="A13" s="45" t="s">
        <v>18</v>
      </c>
      <c r="B13" s="8"/>
      <c r="C13" s="9">
        <v>18251127</v>
      </c>
      <c r="D13" s="9"/>
      <c r="E13" s="9">
        <v>78082852278</v>
      </c>
      <c r="F13" s="9"/>
      <c r="G13" s="9">
        <v>94885446514.4505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18251127</v>
      </c>
      <c r="R13" s="9"/>
      <c r="S13" s="9">
        <v>5325</v>
      </c>
      <c r="T13" s="9"/>
      <c r="U13" s="9">
        <v>78082852278</v>
      </c>
      <c r="V13" s="9"/>
      <c r="W13" s="9">
        <v>96608987129.913696</v>
      </c>
      <c r="X13" s="8"/>
      <c r="Y13" s="10">
        <f t="shared" si="0"/>
        <v>4.7187372289503822E-2</v>
      </c>
      <c r="AA13" s="16"/>
    </row>
    <row r="14" spans="1:28" s="11" customFormat="1" ht="22.5" x14ac:dyDescent="0.55000000000000004">
      <c r="A14" s="45" t="s">
        <v>174</v>
      </c>
      <c r="B14" s="8"/>
      <c r="C14" s="9">
        <v>910531</v>
      </c>
      <c r="D14" s="9"/>
      <c r="E14" s="9">
        <v>29620874596</v>
      </c>
      <c r="F14" s="9"/>
      <c r="G14" s="9">
        <v>29524797168.741001</v>
      </c>
      <c r="H14" s="9"/>
      <c r="I14" s="9">
        <v>414255</v>
      </c>
      <c r="J14" s="9"/>
      <c r="K14" s="9">
        <v>13794367404</v>
      </c>
      <c r="L14" s="9"/>
      <c r="M14" s="9">
        <v>0</v>
      </c>
      <c r="N14" s="9"/>
      <c r="O14" s="9">
        <v>0</v>
      </c>
      <c r="P14" s="9"/>
      <c r="Q14" s="9">
        <v>1324786</v>
      </c>
      <c r="R14" s="9"/>
      <c r="S14" s="9">
        <v>36600</v>
      </c>
      <c r="T14" s="9"/>
      <c r="U14" s="9">
        <v>43415242000</v>
      </c>
      <c r="V14" s="9"/>
      <c r="W14" s="9">
        <v>48198668952.779999</v>
      </c>
      <c r="X14" s="8"/>
      <c r="Y14" s="10">
        <f t="shared" si="0"/>
        <v>2.3541997523221635E-2</v>
      </c>
      <c r="AA14" s="16"/>
    </row>
    <row r="15" spans="1:28" s="11" customFormat="1" ht="22.5" x14ac:dyDescent="0.55000000000000004">
      <c r="A15" s="45" t="s">
        <v>19</v>
      </c>
      <c r="B15" s="8"/>
      <c r="C15" s="9">
        <v>548956</v>
      </c>
      <c r="D15" s="9"/>
      <c r="E15" s="9">
        <v>14469198812</v>
      </c>
      <c r="F15" s="9"/>
      <c r="G15" s="9">
        <v>35300667456.342003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548956</v>
      </c>
      <c r="R15" s="9"/>
      <c r="S15" s="9">
        <v>66230</v>
      </c>
      <c r="T15" s="9"/>
      <c r="U15" s="9">
        <v>14469198812</v>
      </c>
      <c r="V15" s="9"/>
      <c r="W15" s="9">
        <v>36141029612.514</v>
      </c>
      <c r="X15" s="8"/>
      <c r="Y15" s="10">
        <f t="shared" si="0"/>
        <v>1.7652604275401055E-2</v>
      </c>
      <c r="AA15" s="16"/>
    </row>
    <row r="16" spans="1:28" s="11" customFormat="1" ht="22.5" x14ac:dyDescent="0.55000000000000004">
      <c r="A16" s="45" t="s">
        <v>63</v>
      </c>
      <c r="B16" s="8"/>
      <c r="C16" s="9">
        <v>10860537</v>
      </c>
      <c r="D16" s="9"/>
      <c r="E16" s="9">
        <v>104367680364</v>
      </c>
      <c r="F16" s="9"/>
      <c r="G16" s="9">
        <v>95112027050.7285</v>
      </c>
      <c r="H16" s="9"/>
      <c r="I16" s="9">
        <v>0</v>
      </c>
      <c r="J16" s="9"/>
      <c r="K16" s="9">
        <v>0</v>
      </c>
      <c r="L16" s="9"/>
      <c r="M16" s="9">
        <v>-3329605</v>
      </c>
      <c r="N16" s="9"/>
      <c r="O16" s="9">
        <v>24703180721</v>
      </c>
      <c r="P16" s="9"/>
      <c r="Q16" s="9">
        <v>7530932</v>
      </c>
      <c r="R16" s="9"/>
      <c r="S16" s="9">
        <v>6650</v>
      </c>
      <c r="T16" s="9"/>
      <c r="U16" s="9">
        <v>72370814063</v>
      </c>
      <c r="V16" s="9"/>
      <c r="W16" s="9">
        <v>49782717648.089996</v>
      </c>
      <c r="X16" s="8"/>
      <c r="Y16" s="10">
        <f t="shared" si="0"/>
        <v>2.4315704998384174E-2</v>
      </c>
      <c r="AA16" s="16"/>
    </row>
    <row r="17" spans="1:27" s="11" customFormat="1" ht="22.5" x14ac:dyDescent="0.55000000000000004">
      <c r="A17" s="45" t="s">
        <v>21</v>
      </c>
      <c r="B17" s="8"/>
      <c r="C17" s="9">
        <v>4858308</v>
      </c>
      <c r="D17" s="9"/>
      <c r="E17" s="9">
        <v>46414824214</v>
      </c>
      <c r="F17" s="9"/>
      <c r="G17" s="9">
        <v>65824736548.662003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4858308</v>
      </c>
      <c r="R17" s="9"/>
      <c r="S17" s="9">
        <v>10310</v>
      </c>
      <c r="T17" s="9"/>
      <c r="U17" s="9">
        <v>46414824214</v>
      </c>
      <c r="V17" s="9"/>
      <c r="W17" s="9">
        <v>49791125004.893997</v>
      </c>
      <c r="X17" s="8"/>
      <c r="Y17" s="10">
        <f t="shared" si="0"/>
        <v>2.4319811459773192E-2</v>
      </c>
      <c r="AA17" s="16"/>
    </row>
    <row r="18" spans="1:27" s="11" customFormat="1" ht="22.5" x14ac:dyDescent="0.55000000000000004">
      <c r="A18" s="45" t="s">
        <v>23</v>
      </c>
      <c r="B18" s="8"/>
      <c r="C18" s="9">
        <v>3863168</v>
      </c>
      <c r="D18" s="9"/>
      <c r="E18" s="9">
        <v>45578917666</v>
      </c>
      <c r="F18" s="9"/>
      <c r="G18" s="9">
        <v>58677983258.112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3863168</v>
      </c>
      <c r="R18" s="9"/>
      <c r="S18" s="9">
        <v>16060</v>
      </c>
      <c r="T18" s="9"/>
      <c r="U18" s="9">
        <v>45578917666</v>
      </c>
      <c r="V18" s="9"/>
      <c r="W18" s="9">
        <v>61673325335.424004</v>
      </c>
      <c r="X18" s="8"/>
      <c r="Y18" s="10">
        <f t="shared" si="0"/>
        <v>3.0123513861302402E-2</v>
      </c>
      <c r="AA18" s="16"/>
    </row>
    <row r="19" spans="1:27" s="11" customFormat="1" ht="22.5" x14ac:dyDescent="0.55000000000000004">
      <c r="A19" s="45" t="s">
        <v>25</v>
      </c>
      <c r="B19" s="8"/>
      <c r="C19" s="9">
        <v>1195203</v>
      </c>
      <c r="D19" s="9"/>
      <c r="E19" s="9">
        <v>41764189456</v>
      </c>
      <c r="F19" s="9"/>
      <c r="G19" s="9">
        <v>42949509248.722504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1195203</v>
      </c>
      <c r="R19" s="9"/>
      <c r="S19" s="9">
        <v>38200</v>
      </c>
      <c r="T19" s="9"/>
      <c r="U19" s="9">
        <v>41764189456</v>
      </c>
      <c r="V19" s="9"/>
      <c r="W19" s="9">
        <v>45385096910.129997</v>
      </c>
      <c r="X19" s="8"/>
      <c r="Y19" s="10">
        <f t="shared" si="0"/>
        <v>2.216774575447748E-2</v>
      </c>
      <c r="AA19" s="16"/>
    </row>
    <row r="20" spans="1:27" s="11" customFormat="1" ht="22.5" x14ac:dyDescent="0.55000000000000004">
      <c r="A20" s="45" t="s">
        <v>26</v>
      </c>
      <c r="B20" s="8"/>
      <c r="C20" s="9">
        <v>7573702</v>
      </c>
      <c r="D20" s="9"/>
      <c r="E20" s="9">
        <v>39458127917</v>
      </c>
      <c r="F20" s="9"/>
      <c r="G20" s="9">
        <v>32117171726.244598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7573702</v>
      </c>
      <c r="R20" s="9"/>
      <c r="S20" s="9">
        <v>4116</v>
      </c>
      <c r="T20" s="9"/>
      <c r="U20" s="9">
        <v>39458127917</v>
      </c>
      <c r="V20" s="9"/>
      <c r="W20" s="9">
        <v>30987875955.279598</v>
      </c>
      <c r="X20" s="8"/>
      <c r="Y20" s="10">
        <f t="shared" si="0"/>
        <v>1.5135615045797121E-2</v>
      </c>
      <c r="AA20" s="16"/>
    </row>
    <row r="21" spans="1:27" s="11" customFormat="1" ht="22.5" x14ac:dyDescent="0.55000000000000004">
      <c r="A21" s="45" t="s">
        <v>27</v>
      </c>
      <c r="B21" s="8"/>
      <c r="C21" s="9">
        <v>70247</v>
      </c>
      <c r="D21" s="9"/>
      <c r="E21" s="9">
        <v>70310780</v>
      </c>
      <c r="F21" s="9"/>
      <c r="G21" s="9">
        <v>67803988.469850004</v>
      </c>
      <c r="H21" s="9"/>
      <c r="I21" s="9">
        <v>70247</v>
      </c>
      <c r="J21" s="9"/>
      <c r="K21" s="9">
        <v>70317247</v>
      </c>
      <c r="L21" s="9"/>
      <c r="M21" s="9">
        <v>-140494</v>
      </c>
      <c r="N21" s="9"/>
      <c r="O21" s="9">
        <v>223522143</v>
      </c>
      <c r="P21" s="9"/>
      <c r="Q21" s="9">
        <v>0</v>
      </c>
      <c r="R21" s="9"/>
      <c r="S21" s="9">
        <v>0</v>
      </c>
      <c r="T21" s="9"/>
      <c r="U21" s="9">
        <v>0</v>
      </c>
      <c r="V21" s="9"/>
      <c r="W21" s="9">
        <v>0</v>
      </c>
      <c r="X21" s="8"/>
      <c r="Y21" s="10">
        <f t="shared" si="0"/>
        <v>0</v>
      </c>
      <c r="AA21" s="16"/>
    </row>
    <row r="22" spans="1:27" s="11" customFormat="1" ht="22.5" x14ac:dyDescent="0.55000000000000004">
      <c r="A22" s="45" t="s">
        <v>130</v>
      </c>
      <c r="B22" s="8"/>
      <c r="C22" s="9">
        <v>1889120</v>
      </c>
      <c r="D22" s="9"/>
      <c r="E22" s="9">
        <v>12630009836</v>
      </c>
      <c r="F22" s="9"/>
      <c r="G22" s="9">
        <v>12976148975.76</v>
      </c>
      <c r="H22" s="9"/>
      <c r="I22" s="9">
        <v>3807095</v>
      </c>
      <c r="J22" s="9"/>
      <c r="K22" s="9">
        <v>26690007468</v>
      </c>
      <c r="L22" s="9"/>
      <c r="M22" s="9">
        <v>0</v>
      </c>
      <c r="N22" s="9"/>
      <c r="O22" s="9">
        <v>0</v>
      </c>
      <c r="P22" s="9"/>
      <c r="Q22" s="9">
        <v>5696215</v>
      </c>
      <c r="R22" s="9"/>
      <c r="S22" s="9">
        <v>6500</v>
      </c>
      <c r="T22" s="9"/>
      <c r="U22" s="9">
        <v>39320017304</v>
      </c>
      <c r="V22" s="9"/>
      <c r="W22" s="9">
        <v>36805096384.875</v>
      </c>
      <c r="X22" s="8"/>
      <c r="Y22" s="10">
        <f t="shared" si="0"/>
        <v>1.7976958840575718E-2</v>
      </c>
      <c r="AA22" s="16"/>
    </row>
    <row r="23" spans="1:27" s="11" customFormat="1" ht="22.5" x14ac:dyDescent="0.55000000000000004">
      <c r="A23" s="45" t="s">
        <v>28</v>
      </c>
      <c r="B23" s="8"/>
      <c r="C23" s="9">
        <v>666870</v>
      </c>
      <c r="D23" s="9"/>
      <c r="E23" s="9">
        <v>18890690406</v>
      </c>
      <c r="F23" s="9"/>
      <c r="G23" s="9">
        <v>23334154747.200001</v>
      </c>
      <c r="H23" s="9"/>
      <c r="I23" s="9">
        <v>0</v>
      </c>
      <c r="J23" s="9"/>
      <c r="K23" s="9">
        <v>0</v>
      </c>
      <c r="L23" s="9"/>
      <c r="M23" s="9">
        <v>-65874</v>
      </c>
      <c r="N23" s="9"/>
      <c r="O23" s="9">
        <v>2418757210</v>
      </c>
      <c r="P23" s="9"/>
      <c r="Q23" s="9">
        <v>600996</v>
      </c>
      <c r="R23" s="9"/>
      <c r="S23" s="9">
        <v>35950</v>
      </c>
      <c r="T23" s="9"/>
      <c r="U23" s="9">
        <v>17024651539</v>
      </c>
      <c r="V23" s="9"/>
      <c r="W23" s="9">
        <v>21477251653.110001</v>
      </c>
      <c r="X23" s="8"/>
      <c r="Y23" s="10">
        <f t="shared" si="0"/>
        <v>1.0490277350158244E-2</v>
      </c>
      <c r="AA23" s="16"/>
    </row>
    <row r="24" spans="1:27" s="11" customFormat="1" ht="22.5" x14ac:dyDescent="0.55000000000000004">
      <c r="A24" s="45" t="s">
        <v>29</v>
      </c>
      <c r="B24" s="8"/>
      <c r="C24" s="9">
        <v>689532</v>
      </c>
      <c r="D24" s="9"/>
      <c r="E24" s="9">
        <v>23026753370</v>
      </c>
      <c r="F24" s="9"/>
      <c r="G24" s="9">
        <v>50036337775.800003</v>
      </c>
      <c r="H24" s="9"/>
      <c r="I24" s="9">
        <v>0</v>
      </c>
      <c r="J24" s="9"/>
      <c r="K24" s="9">
        <v>0</v>
      </c>
      <c r="L24" s="9"/>
      <c r="M24" s="9">
        <v>-25000</v>
      </c>
      <c r="N24" s="9"/>
      <c r="O24" s="9">
        <v>1665033755</v>
      </c>
      <c r="P24" s="9"/>
      <c r="Q24" s="9">
        <v>664532</v>
      </c>
      <c r="R24" s="9"/>
      <c r="S24" s="9">
        <v>66500</v>
      </c>
      <c r="T24" s="9"/>
      <c r="U24" s="9">
        <v>22191884452</v>
      </c>
      <c r="V24" s="9"/>
      <c r="W24" s="9">
        <v>43928439300.900002</v>
      </c>
      <c r="X24" s="8"/>
      <c r="Y24" s="10">
        <f t="shared" si="0"/>
        <v>2.1456260757614375E-2</v>
      </c>
      <c r="AA24" s="16"/>
    </row>
    <row r="25" spans="1:27" s="11" customFormat="1" ht="22.5" x14ac:dyDescent="0.55000000000000004">
      <c r="A25" s="45" t="s">
        <v>56</v>
      </c>
      <c r="B25" s="8"/>
      <c r="C25" s="9">
        <v>30000000</v>
      </c>
      <c r="D25" s="9"/>
      <c r="E25" s="9">
        <v>48044544000</v>
      </c>
      <c r="F25" s="9"/>
      <c r="G25" s="9">
        <v>47714400000</v>
      </c>
      <c r="H25" s="9"/>
      <c r="I25" s="9">
        <v>0</v>
      </c>
      <c r="J25" s="9"/>
      <c r="K25" s="9">
        <v>0</v>
      </c>
      <c r="L25" s="9"/>
      <c r="M25" s="9">
        <v>-30000000</v>
      </c>
      <c r="N25" s="9"/>
      <c r="O25" s="9">
        <v>48044544000</v>
      </c>
      <c r="P25" s="9"/>
      <c r="Q25" s="9">
        <v>0</v>
      </c>
      <c r="R25" s="9"/>
      <c r="S25" s="9">
        <v>0</v>
      </c>
      <c r="T25" s="9"/>
      <c r="U25" s="9">
        <v>0</v>
      </c>
      <c r="V25" s="9"/>
      <c r="W25" s="9">
        <v>0</v>
      </c>
      <c r="X25" s="8"/>
      <c r="Y25" s="10">
        <f t="shared" si="0"/>
        <v>0</v>
      </c>
      <c r="AA25" s="16"/>
    </row>
    <row r="26" spans="1:27" s="11" customFormat="1" ht="22.5" x14ac:dyDescent="0.55000000000000004">
      <c r="A26" s="45" t="s">
        <v>176</v>
      </c>
      <c r="B26" s="8"/>
      <c r="C26" s="9">
        <v>688153</v>
      </c>
      <c r="D26" s="9"/>
      <c r="E26" s="9">
        <v>33169675430</v>
      </c>
      <c r="F26" s="9"/>
      <c r="G26" s="9">
        <v>32013937315.619999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688153</v>
      </c>
      <c r="R26" s="9"/>
      <c r="S26" s="9">
        <v>55350</v>
      </c>
      <c r="T26" s="9"/>
      <c r="U26" s="9">
        <v>33169675430</v>
      </c>
      <c r="V26" s="9"/>
      <c r="W26" s="9">
        <v>37862637402.127502</v>
      </c>
      <c r="X26" s="8"/>
      <c r="Y26" s="10">
        <f t="shared" si="0"/>
        <v>1.8493500656974318E-2</v>
      </c>
      <c r="AA26" s="16"/>
    </row>
    <row r="27" spans="1:27" s="11" customFormat="1" ht="22.5" x14ac:dyDescent="0.55000000000000004">
      <c r="A27" s="45" t="s">
        <v>31</v>
      </c>
      <c r="B27" s="8"/>
      <c r="C27" s="9">
        <v>875355</v>
      </c>
      <c r="D27" s="9"/>
      <c r="E27" s="9">
        <v>19397572173</v>
      </c>
      <c r="F27" s="9"/>
      <c r="G27" s="9">
        <v>29080300633.605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875355</v>
      </c>
      <c r="R27" s="9"/>
      <c r="S27" s="9">
        <v>32810</v>
      </c>
      <c r="T27" s="9"/>
      <c r="U27" s="9">
        <v>19397572173</v>
      </c>
      <c r="V27" s="9"/>
      <c r="W27" s="9">
        <v>28549511184.577499</v>
      </c>
      <c r="X27" s="8"/>
      <c r="Y27" s="10">
        <f t="shared" si="0"/>
        <v>1.3944628268780145E-2</v>
      </c>
      <c r="AA27" s="16"/>
    </row>
    <row r="28" spans="1:27" s="11" customFormat="1" ht="22.5" x14ac:dyDescent="0.55000000000000004">
      <c r="A28" s="45" t="s">
        <v>32</v>
      </c>
      <c r="B28" s="8"/>
      <c r="C28" s="9">
        <v>4000000</v>
      </c>
      <c r="D28" s="9"/>
      <c r="E28" s="9">
        <v>46849387363</v>
      </c>
      <c r="F28" s="9"/>
      <c r="G28" s="9">
        <v>70816122000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4000000</v>
      </c>
      <c r="R28" s="9"/>
      <c r="S28" s="9">
        <v>15790</v>
      </c>
      <c r="T28" s="9"/>
      <c r="U28" s="9">
        <v>46849387363</v>
      </c>
      <c r="V28" s="9"/>
      <c r="W28" s="9">
        <v>62784198000</v>
      </c>
      <c r="X28" s="8"/>
      <c r="Y28" s="10">
        <f t="shared" si="0"/>
        <v>3.0666104810103994E-2</v>
      </c>
      <c r="AA28" s="16"/>
    </row>
    <row r="29" spans="1:27" s="11" customFormat="1" ht="22.5" x14ac:dyDescent="0.55000000000000004">
      <c r="A29" s="45" t="s">
        <v>173</v>
      </c>
      <c r="B29" s="8"/>
      <c r="C29" s="9">
        <v>2000</v>
      </c>
      <c r="D29" s="9"/>
      <c r="E29" s="9">
        <v>5627214</v>
      </c>
      <c r="F29" s="9"/>
      <c r="G29" s="9">
        <v>5721751.7999999998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2000</v>
      </c>
      <c r="R29" s="9"/>
      <c r="S29" s="9">
        <v>2366</v>
      </c>
      <c r="T29" s="9"/>
      <c r="U29" s="9">
        <v>5627214</v>
      </c>
      <c r="V29" s="9"/>
      <c r="W29" s="9">
        <v>4703844.5999999996</v>
      </c>
      <c r="X29" s="8"/>
      <c r="Y29" s="10">
        <f t="shared" si="0"/>
        <v>2.2975302083820787E-6</v>
      </c>
      <c r="AA29" s="16"/>
    </row>
    <row r="30" spans="1:27" s="11" customFormat="1" ht="22.5" x14ac:dyDescent="0.55000000000000004">
      <c r="A30" s="45" t="s">
        <v>169</v>
      </c>
      <c r="B30" s="8"/>
      <c r="C30" s="9">
        <v>11062370</v>
      </c>
      <c r="D30" s="9"/>
      <c r="E30" s="9">
        <v>32196212089</v>
      </c>
      <c r="F30" s="9"/>
      <c r="G30" s="9">
        <v>29514737243.574001</v>
      </c>
      <c r="H30" s="9"/>
      <c r="I30" s="9">
        <v>7010310</v>
      </c>
      <c r="J30" s="9"/>
      <c r="K30" s="9">
        <v>19255976928</v>
      </c>
      <c r="L30" s="9"/>
      <c r="M30" s="9">
        <v>0</v>
      </c>
      <c r="N30" s="9"/>
      <c r="O30" s="9">
        <v>0</v>
      </c>
      <c r="P30" s="9"/>
      <c r="Q30" s="9">
        <v>18072680</v>
      </c>
      <c r="R30" s="9"/>
      <c r="S30" s="9">
        <v>2700</v>
      </c>
      <c r="T30" s="9"/>
      <c r="U30" s="9">
        <v>51452189017</v>
      </c>
      <c r="V30" s="9"/>
      <c r="W30" s="9">
        <v>48505898395.800003</v>
      </c>
      <c r="X30" s="8"/>
      <c r="Y30" s="10">
        <f t="shared" si="0"/>
        <v>2.3692059650325677E-2</v>
      </c>
      <c r="AA30" s="16"/>
    </row>
    <row r="31" spans="1:27" s="11" customFormat="1" ht="22.5" x14ac:dyDescent="0.55000000000000004">
      <c r="A31" s="45" t="s">
        <v>33</v>
      </c>
      <c r="B31" s="8"/>
      <c r="C31" s="9">
        <v>10058572</v>
      </c>
      <c r="D31" s="9"/>
      <c r="E31" s="9">
        <v>54856342768</v>
      </c>
      <c r="F31" s="9"/>
      <c r="G31" s="9">
        <v>84489213546.270004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10058572</v>
      </c>
      <c r="R31" s="9"/>
      <c r="S31" s="9">
        <v>8270</v>
      </c>
      <c r="T31" s="9"/>
      <c r="U31" s="9">
        <v>54856342768</v>
      </c>
      <c r="V31" s="9"/>
      <c r="W31" s="9">
        <v>82689443316.882004</v>
      </c>
      <c r="X31" s="8"/>
      <c r="Y31" s="10">
        <f t="shared" si="0"/>
        <v>4.0388556614909005E-2</v>
      </c>
      <c r="AA31" s="16"/>
    </row>
    <row r="32" spans="1:27" s="11" customFormat="1" ht="22.5" x14ac:dyDescent="0.55000000000000004">
      <c r="A32" s="45" t="s">
        <v>34</v>
      </c>
      <c r="B32" s="8"/>
      <c r="C32" s="9">
        <v>2800000</v>
      </c>
      <c r="D32" s="9"/>
      <c r="E32" s="9">
        <v>16225262455</v>
      </c>
      <c r="F32" s="9"/>
      <c r="G32" s="9">
        <v>22127553000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2800000</v>
      </c>
      <c r="R32" s="9"/>
      <c r="S32" s="9">
        <v>7250</v>
      </c>
      <c r="T32" s="9"/>
      <c r="U32" s="9">
        <v>16225262455</v>
      </c>
      <c r="V32" s="9"/>
      <c r="W32" s="9">
        <v>20179215000</v>
      </c>
      <c r="X32" s="8"/>
      <c r="Y32" s="10">
        <f t="shared" si="0"/>
        <v>9.8562686454260785E-3</v>
      </c>
      <c r="AA32" s="16"/>
    </row>
    <row r="33" spans="1:27" s="11" customFormat="1" ht="22.5" x14ac:dyDescent="0.55000000000000004">
      <c r="A33" s="45" t="s">
        <v>57</v>
      </c>
      <c r="B33" s="8"/>
      <c r="C33" s="9">
        <v>2222267</v>
      </c>
      <c r="D33" s="9"/>
      <c r="E33" s="9">
        <v>54446039034</v>
      </c>
      <c r="F33" s="9"/>
      <c r="G33" s="9">
        <v>42192750166.785004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2222267</v>
      </c>
      <c r="R33" s="9"/>
      <c r="S33" s="9">
        <v>15520</v>
      </c>
      <c r="T33" s="9"/>
      <c r="U33" s="9">
        <v>54446039034</v>
      </c>
      <c r="V33" s="9"/>
      <c r="W33" s="9">
        <v>34284370816.152</v>
      </c>
      <c r="X33" s="8"/>
      <c r="Y33" s="10">
        <f t="shared" si="0"/>
        <v>1.6745744029358915E-2</v>
      </c>
      <c r="AA33" s="16"/>
    </row>
    <row r="34" spans="1:27" s="11" customFormat="1" ht="22.5" x14ac:dyDescent="0.55000000000000004">
      <c r="A34" s="45" t="s">
        <v>35</v>
      </c>
      <c r="B34" s="8"/>
      <c r="C34" s="9">
        <v>4760966</v>
      </c>
      <c r="D34" s="9"/>
      <c r="E34" s="9">
        <v>70624107394</v>
      </c>
      <c r="F34" s="9"/>
      <c r="G34" s="9">
        <v>102414291779.772</v>
      </c>
      <c r="H34" s="9"/>
      <c r="I34" s="9">
        <v>0</v>
      </c>
      <c r="J34" s="9"/>
      <c r="K34" s="9">
        <v>0</v>
      </c>
      <c r="L34" s="9"/>
      <c r="M34" s="9">
        <v>-4760966</v>
      </c>
      <c r="N34" s="9"/>
      <c r="O34" s="9">
        <v>92808109484</v>
      </c>
      <c r="P34" s="9"/>
      <c r="Q34" s="9">
        <v>0</v>
      </c>
      <c r="R34" s="9"/>
      <c r="S34" s="9">
        <v>0</v>
      </c>
      <c r="T34" s="9"/>
      <c r="U34" s="9">
        <v>0</v>
      </c>
      <c r="V34" s="9"/>
      <c r="W34" s="9">
        <v>0</v>
      </c>
      <c r="X34" s="8"/>
      <c r="Y34" s="10">
        <f t="shared" si="0"/>
        <v>0</v>
      </c>
      <c r="AA34" s="16"/>
    </row>
    <row r="35" spans="1:27" s="11" customFormat="1" ht="22.5" x14ac:dyDescent="0.55000000000000004">
      <c r="A35" s="45" t="s">
        <v>36</v>
      </c>
      <c r="B35" s="8"/>
      <c r="C35" s="9">
        <v>2317220</v>
      </c>
      <c r="D35" s="9"/>
      <c r="E35" s="9">
        <v>46915675879</v>
      </c>
      <c r="F35" s="9"/>
      <c r="G35" s="9">
        <v>70646276032.470001</v>
      </c>
      <c r="H35" s="9"/>
      <c r="I35" s="9">
        <v>0</v>
      </c>
      <c r="J35" s="9"/>
      <c r="K35" s="9">
        <v>0</v>
      </c>
      <c r="L35" s="9"/>
      <c r="M35" s="9">
        <v>-100000</v>
      </c>
      <c r="N35" s="9"/>
      <c r="O35" s="9">
        <v>2842716500</v>
      </c>
      <c r="P35" s="9"/>
      <c r="Q35" s="9">
        <v>2217220</v>
      </c>
      <c r="R35" s="9"/>
      <c r="S35" s="9">
        <v>28950</v>
      </c>
      <c r="T35" s="9"/>
      <c r="U35" s="9">
        <v>44891022376</v>
      </c>
      <c r="V35" s="9"/>
      <c r="W35" s="9">
        <v>63806597311.949997</v>
      </c>
      <c r="X35" s="8"/>
      <c r="Y35" s="10">
        <f t="shared" si="0"/>
        <v>3.1165482128868771E-2</v>
      </c>
      <c r="AA35" s="16"/>
    </row>
    <row r="36" spans="1:27" s="11" customFormat="1" ht="22.5" x14ac:dyDescent="0.55000000000000004">
      <c r="A36" s="45" t="s">
        <v>37</v>
      </c>
      <c r="B36" s="8"/>
      <c r="C36" s="9">
        <v>3739850</v>
      </c>
      <c r="D36" s="9"/>
      <c r="E36" s="9">
        <v>59254024491</v>
      </c>
      <c r="F36" s="9"/>
      <c r="G36" s="9">
        <v>91824667944.75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3739850</v>
      </c>
      <c r="R36" s="9"/>
      <c r="S36" s="9">
        <v>22980</v>
      </c>
      <c r="T36" s="9"/>
      <c r="U36" s="9">
        <v>59254024491</v>
      </c>
      <c r="V36" s="9"/>
      <c r="W36" s="9">
        <v>85430399569.649994</v>
      </c>
      <c r="X36" s="8"/>
      <c r="Y36" s="10">
        <f t="shared" si="0"/>
        <v>4.1727340168810467E-2</v>
      </c>
      <c r="AA36" s="16"/>
    </row>
    <row r="37" spans="1:27" s="11" customFormat="1" ht="22.5" x14ac:dyDescent="0.55000000000000004">
      <c r="A37" s="45" t="s">
        <v>170</v>
      </c>
      <c r="B37" s="8"/>
      <c r="C37" s="9">
        <v>256135</v>
      </c>
      <c r="D37" s="9"/>
      <c r="E37" s="9">
        <v>6421755481</v>
      </c>
      <c r="F37" s="9"/>
      <c r="G37" s="9">
        <v>6416197118.1000004</v>
      </c>
      <c r="H37" s="9"/>
      <c r="I37" s="9">
        <v>1148596</v>
      </c>
      <c r="J37" s="9"/>
      <c r="K37" s="9">
        <v>29253739260</v>
      </c>
      <c r="L37" s="9"/>
      <c r="M37" s="9">
        <v>0</v>
      </c>
      <c r="N37" s="9"/>
      <c r="O37" s="9">
        <v>0</v>
      </c>
      <c r="P37" s="9"/>
      <c r="Q37" s="9">
        <v>1404731</v>
      </c>
      <c r="R37" s="9"/>
      <c r="S37" s="9">
        <v>28100</v>
      </c>
      <c r="T37" s="9"/>
      <c r="U37" s="9">
        <v>35675494741</v>
      </c>
      <c r="V37" s="9"/>
      <c r="W37" s="9">
        <v>39238077100.455002</v>
      </c>
      <c r="X37" s="8"/>
      <c r="Y37" s="10">
        <f t="shared" si="0"/>
        <v>1.9165315847619723E-2</v>
      </c>
      <c r="AA37" s="16"/>
    </row>
    <row r="38" spans="1:27" s="11" customFormat="1" ht="22.5" x14ac:dyDescent="0.55000000000000004">
      <c r="A38" s="45" t="s">
        <v>60</v>
      </c>
      <c r="B38" s="8"/>
      <c r="C38" s="9">
        <v>2568654</v>
      </c>
      <c r="D38" s="9"/>
      <c r="E38" s="9">
        <v>30008294078</v>
      </c>
      <c r="F38" s="9"/>
      <c r="G38" s="9">
        <v>28265811531.308998</v>
      </c>
      <c r="H38" s="9"/>
      <c r="I38" s="9">
        <v>955181</v>
      </c>
      <c r="J38" s="9"/>
      <c r="K38" s="9">
        <v>9796184002</v>
      </c>
      <c r="L38" s="9"/>
      <c r="M38" s="9">
        <v>0</v>
      </c>
      <c r="N38" s="9"/>
      <c r="O38" s="9">
        <v>0</v>
      </c>
      <c r="P38" s="9"/>
      <c r="Q38" s="9">
        <v>3523835</v>
      </c>
      <c r="R38" s="9"/>
      <c r="S38" s="9">
        <v>10340</v>
      </c>
      <c r="T38" s="9"/>
      <c r="U38" s="9">
        <v>39804478080</v>
      </c>
      <c r="V38" s="9"/>
      <c r="W38" s="9">
        <v>36219656999.294998</v>
      </c>
      <c r="X38" s="8"/>
      <c r="Y38" s="10">
        <f t="shared" si="0"/>
        <v>1.7691008774634615E-2</v>
      </c>
      <c r="AA38" s="16"/>
    </row>
    <row r="39" spans="1:27" s="11" customFormat="1" ht="22.5" x14ac:dyDescent="0.55000000000000004">
      <c r="A39" s="45" t="s">
        <v>40</v>
      </c>
      <c r="B39" s="8"/>
      <c r="C39" s="9">
        <v>5536099</v>
      </c>
      <c r="D39" s="9"/>
      <c r="E39" s="9">
        <v>43112023825</v>
      </c>
      <c r="F39" s="9"/>
      <c r="G39" s="9">
        <v>59048898333.4935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5536099</v>
      </c>
      <c r="R39" s="9"/>
      <c r="S39" s="9">
        <v>8890</v>
      </c>
      <c r="T39" s="9"/>
      <c r="U39" s="9">
        <v>43112023825</v>
      </c>
      <c r="V39" s="9"/>
      <c r="W39" s="9">
        <v>48923085385.345497</v>
      </c>
      <c r="X39" s="8"/>
      <c r="Y39" s="10">
        <f t="shared" si="0"/>
        <v>2.389582907566442E-2</v>
      </c>
      <c r="AA39" s="16"/>
    </row>
    <row r="40" spans="1:27" s="11" customFormat="1" ht="22.5" x14ac:dyDescent="0.55000000000000004">
      <c r="A40" s="45" t="s">
        <v>59</v>
      </c>
      <c r="B40" s="8"/>
      <c r="C40" s="9">
        <v>4332547</v>
      </c>
      <c r="D40" s="9"/>
      <c r="E40" s="9">
        <v>29466077137</v>
      </c>
      <c r="F40" s="9"/>
      <c r="G40" s="9">
        <v>32688371741.206501</v>
      </c>
      <c r="H40" s="9"/>
      <c r="I40" s="9">
        <v>1485445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5817992</v>
      </c>
      <c r="R40" s="9"/>
      <c r="S40" s="9">
        <v>5460</v>
      </c>
      <c r="T40" s="9"/>
      <c r="U40" s="9">
        <v>29466077137</v>
      </c>
      <c r="V40" s="9"/>
      <c r="W40" s="9">
        <v>31577227213.896</v>
      </c>
      <c r="X40" s="8"/>
      <c r="Y40" s="10">
        <f t="shared" si="0"/>
        <v>1.5423475813990693E-2</v>
      </c>
      <c r="AA40" s="16"/>
    </row>
    <row r="41" spans="1:27" s="11" customFormat="1" ht="22.5" x14ac:dyDescent="0.55000000000000004">
      <c r="A41" s="45" t="s">
        <v>139</v>
      </c>
      <c r="B41" s="8"/>
      <c r="C41" s="9">
        <v>5386293</v>
      </c>
      <c r="D41" s="9"/>
      <c r="E41" s="9">
        <v>22176120185</v>
      </c>
      <c r="F41" s="9"/>
      <c r="G41" s="9">
        <v>22402159225.023602</v>
      </c>
      <c r="H41" s="9"/>
      <c r="I41" s="9">
        <v>3513404</v>
      </c>
      <c r="J41" s="9"/>
      <c r="K41" s="9">
        <v>14711224929</v>
      </c>
      <c r="L41" s="9"/>
      <c r="M41" s="9">
        <v>0</v>
      </c>
      <c r="N41" s="9"/>
      <c r="O41" s="9">
        <v>0</v>
      </c>
      <c r="P41" s="9"/>
      <c r="Q41" s="9">
        <v>8899697</v>
      </c>
      <c r="R41" s="9"/>
      <c r="S41" s="9">
        <v>3619</v>
      </c>
      <c r="T41" s="9"/>
      <c r="U41" s="9">
        <v>36887345114</v>
      </c>
      <c r="V41" s="9"/>
      <c r="W41" s="9">
        <v>32016365822.514099</v>
      </c>
      <c r="X41" s="8"/>
      <c r="Y41" s="10">
        <f t="shared" si="0"/>
        <v>1.5637967215123918E-2</v>
      </c>
      <c r="AA41" s="16"/>
    </row>
    <row r="42" spans="1:27" s="11" customFormat="1" ht="22.5" x14ac:dyDescent="0.55000000000000004">
      <c r="A42" s="45" t="s">
        <v>41</v>
      </c>
      <c r="B42" s="8"/>
      <c r="C42" s="9">
        <v>2620965</v>
      </c>
      <c r="D42" s="9"/>
      <c r="E42" s="9">
        <v>26221588096</v>
      </c>
      <c r="F42" s="9"/>
      <c r="G42" s="9">
        <v>37387063205.887497</v>
      </c>
      <c r="H42" s="9"/>
      <c r="I42" s="9">
        <v>0</v>
      </c>
      <c r="J42" s="9"/>
      <c r="K42" s="9">
        <v>0</v>
      </c>
      <c r="L42" s="9"/>
      <c r="M42" s="9">
        <v>-97044</v>
      </c>
      <c r="N42" s="9"/>
      <c r="O42" s="9">
        <v>1274565417</v>
      </c>
      <c r="P42" s="9"/>
      <c r="Q42" s="9">
        <v>2523921</v>
      </c>
      <c r="R42" s="9"/>
      <c r="S42" s="9">
        <v>12530</v>
      </c>
      <c r="T42" s="9"/>
      <c r="U42" s="9">
        <v>25250706075</v>
      </c>
      <c r="V42" s="9"/>
      <c r="W42" s="9">
        <v>31436562985.726501</v>
      </c>
      <c r="X42" s="8"/>
      <c r="Y42" s="10">
        <f t="shared" si="0"/>
        <v>1.5354770246324157E-2</v>
      </c>
      <c r="AA42" s="16"/>
    </row>
    <row r="43" spans="1:27" s="11" customFormat="1" ht="22.5" x14ac:dyDescent="0.55000000000000004">
      <c r="A43" s="45" t="s">
        <v>175</v>
      </c>
      <c r="B43" s="8"/>
      <c r="C43" s="9">
        <v>7465</v>
      </c>
      <c r="D43" s="9"/>
      <c r="E43" s="9">
        <v>19120279</v>
      </c>
      <c r="F43" s="9"/>
      <c r="G43" s="9">
        <v>33496512.7905</v>
      </c>
      <c r="H43" s="9"/>
      <c r="I43" s="9">
        <v>0</v>
      </c>
      <c r="J43" s="9"/>
      <c r="K43" s="9">
        <v>0</v>
      </c>
      <c r="L43" s="9"/>
      <c r="M43" s="9">
        <v>-7465</v>
      </c>
      <c r="N43" s="9"/>
      <c r="O43" s="9">
        <v>31685892</v>
      </c>
      <c r="P43" s="9"/>
      <c r="Q43" s="9">
        <v>0</v>
      </c>
      <c r="R43" s="9"/>
      <c r="S43" s="9">
        <v>0</v>
      </c>
      <c r="T43" s="9"/>
      <c r="U43" s="9">
        <v>0</v>
      </c>
      <c r="V43" s="9"/>
      <c r="W43" s="9">
        <v>0</v>
      </c>
      <c r="X43" s="8"/>
      <c r="Y43" s="10">
        <f t="shared" si="0"/>
        <v>0</v>
      </c>
      <c r="AA43" s="16"/>
    </row>
    <row r="44" spans="1:27" s="11" customFormat="1" ht="22.5" x14ac:dyDescent="0.55000000000000004">
      <c r="A44" s="45" t="s">
        <v>42</v>
      </c>
      <c r="B44" s="8"/>
      <c r="C44" s="9">
        <v>29864900</v>
      </c>
      <c r="D44" s="9"/>
      <c r="E44" s="9">
        <v>117699843409</v>
      </c>
      <c r="F44" s="9"/>
      <c r="G44" s="9">
        <v>168029573762.70001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29864900</v>
      </c>
      <c r="R44" s="9"/>
      <c r="S44" s="9">
        <v>4960</v>
      </c>
      <c r="T44" s="9"/>
      <c r="U44" s="9">
        <v>117699843409</v>
      </c>
      <c r="V44" s="9"/>
      <c r="W44" s="9">
        <v>147248531071.20001</v>
      </c>
      <c r="X44" s="8"/>
      <c r="Y44" s="10">
        <f t="shared" si="0"/>
        <v>7.1921582672176104E-2</v>
      </c>
      <c r="AA44" s="16"/>
    </row>
    <row r="45" spans="1:27" s="11" customFormat="1" ht="22.5" x14ac:dyDescent="0.55000000000000004">
      <c r="A45" s="45" t="s">
        <v>43</v>
      </c>
      <c r="B45" s="8"/>
      <c r="C45" s="9">
        <v>3222204</v>
      </c>
      <c r="D45" s="9"/>
      <c r="E45" s="9">
        <v>25115683975</v>
      </c>
      <c r="F45" s="9"/>
      <c r="G45" s="9">
        <v>28378862511.731998</v>
      </c>
      <c r="H45" s="9"/>
      <c r="I45" s="9">
        <v>220211</v>
      </c>
      <c r="J45" s="9"/>
      <c r="K45" s="9">
        <v>1763953140</v>
      </c>
      <c r="L45" s="9"/>
      <c r="M45" s="9">
        <v>0</v>
      </c>
      <c r="N45" s="9"/>
      <c r="O45" s="9">
        <v>0</v>
      </c>
      <c r="P45" s="9"/>
      <c r="Q45" s="9">
        <v>3442415</v>
      </c>
      <c r="R45" s="9"/>
      <c r="S45" s="9">
        <v>8370</v>
      </c>
      <c r="T45" s="9"/>
      <c r="U45" s="9">
        <v>26879637115</v>
      </c>
      <c r="V45" s="9"/>
      <c r="W45" s="9">
        <v>28641576119.377499</v>
      </c>
      <c r="X45" s="8"/>
      <c r="Y45" s="10">
        <f t="shared" si="0"/>
        <v>1.3989596159266093E-2</v>
      </c>
      <c r="AA45" s="16"/>
    </row>
    <row r="46" spans="1:27" s="11" customFormat="1" ht="22.5" x14ac:dyDescent="0.55000000000000004">
      <c r="A46" s="45" t="s">
        <v>171</v>
      </c>
      <c r="B46" s="8"/>
      <c r="C46" s="9">
        <v>2435557</v>
      </c>
      <c r="D46" s="9"/>
      <c r="E46" s="9">
        <v>19772943769</v>
      </c>
      <c r="F46" s="9"/>
      <c r="G46" s="9">
        <v>20458002932.932499</v>
      </c>
      <c r="H46" s="9"/>
      <c r="I46" s="9">
        <v>419682</v>
      </c>
      <c r="J46" s="9"/>
      <c r="K46" s="9">
        <v>3337282303</v>
      </c>
      <c r="L46" s="9"/>
      <c r="M46" s="9">
        <v>0</v>
      </c>
      <c r="N46" s="9"/>
      <c r="O46" s="9">
        <v>0</v>
      </c>
      <c r="P46" s="9"/>
      <c r="Q46" s="9">
        <v>2855239</v>
      </c>
      <c r="R46" s="9"/>
      <c r="S46" s="9">
        <v>7920</v>
      </c>
      <c r="T46" s="9"/>
      <c r="U46" s="9">
        <v>23110226072</v>
      </c>
      <c r="V46" s="9"/>
      <c r="W46" s="9">
        <v>22478942597.363998</v>
      </c>
      <c r="X46" s="8"/>
      <c r="Y46" s="10">
        <f t="shared" si="0"/>
        <v>1.0979539942695066E-2</v>
      </c>
      <c r="AA46" s="16"/>
    </row>
    <row r="47" spans="1:27" s="11" customFormat="1" ht="22.5" x14ac:dyDescent="0.55000000000000004">
      <c r="A47" s="45" t="s">
        <v>44</v>
      </c>
      <c r="B47" s="8"/>
      <c r="C47" s="9">
        <v>776746</v>
      </c>
      <c r="D47" s="9"/>
      <c r="E47" s="9">
        <v>25393517113</v>
      </c>
      <c r="F47" s="9"/>
      <c r="G47" s="9">
        <v>25016829306.119999</v>
      </c>
      <c r="H47" s="9"/>
      <c r="I47" s="9">
        <v>271211</v>
      </c>
      <c r="J47" s="9"/>
      <c r="K47" s="9">
        <v>8026317833</v>
      </c>
      <c r="L47" s="9"/>
      <c r="M47" s="9">
        <v>0</v>
      </c>
      <c r="N47" s="9"/>
      <c r="O47" s="9">
        <v>0</v>
      </c>
      <c r="P47" s="9"/>
      <c r="Q47" s="9">
        <v>1047957</v>
      </c>
      <c r="R47" s="9"/>
      <c r="S47" s="9">
        <v>29350</v>
      </c>
      <c r="T47" s="9"/>
      <c r="U47" s="9">
        <v>33419834946</v>
      </c>
      <c r="V47" s="9"/>
      <c r="W47" s="9">
        <v>30574530599.197498</v>
      </c>
      <c r="X47" s="8"/>
      <c r="Y47" s="10">
        <f t="shared" si="0"/>
        <v>1.493372201512747E-2</v>
      </c>
      <c r="AA47" s="16"/>
    </row>
    <row r="48" spans="1:27" s="11" customFormat="1" ht="22.5" x14ac:dyDescent="0.55000000000000004">
      <c r="A48" s="45" t="s">
        <v>45</v>
      </c>
      <c r="B48" s="8"/>
      <c r="C48" s="9">
        <v>31398242</v>
      </c>
      <c r="D48" s="9"/>
      <c r="E48" s="9">
        <v>81934160323</v>
      </c>
      <c r="F48" s="9"/>
      <c r="G48" s="9">
        <v>72753825754.493103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31398242</v>
      </c>
      <c r="R48" s="9"/>
      <c r="S48" s="9">
        <v>1999</v>
      </c>
      <c r="T48" s="9"/>
      <c r="U48" s="9">
        <v>81934160323</v>
      </c>
      <c r="V48" s="9"/>
      <c r="W48" s="9">
        <v>62391633497.739899</v>
      </c>
      <c r="X48" s="8"/>
      <c r="Y48" s="10">
        <f t="shared" si="0"/>
        <v>3.0474361910544544E-2</v>
      </c>
      <c r="AA48" s="16"/>
    </row>
    <row r="49" spans="1:27" s="11" customFormat="1" ht="22.5" x14ac:dyDescent="0.55000000000000004">
      <c r="A49" s="45" t="s">
        <v>46</v>
      </c>
      <c r="B49" s="8"/>
      <c r="C49" s="9">
        <v>2402520</v>
      </c>
      <c r="D49" s="9"/>
      <c r="E49" s="9">
        <v>79137104939</v>
      </c>
      <c r="F49" s="9"/>
      <c r="G49" s="9">
        <v>83325170459.339996</v>
      </c>
      <c r="H49" s="9"/>
      <c r="I49" s="9">
        <v>0</v>
      </c>
      <c r="J49" s="9"/>
      <c r="K49" s="9">
        <v>0</v>
      </c>
      <c r="L49" s="9"/>
      <c r="M49" s="9">
        <v>-2402520</v>
      </c>
      <c r="N49" s="9"/>
      <c r="O49" s="9">
        <v>74948903200</v>
      </c>
      <c r="P49" s="9"/>
      <c r="Q49" s="9">
        <v>0</v>
      </c>
      <c r="R49" s="9"/>
      <c r="S49" s="9">
        <v>0</v>
      </c>
      <c r="T49" s="9"/>
      <c r="U49" s="9">
        <v>0</v>
      </c>
      <c r="V49" s="9"/>
      <c r="W49" s="9">
        <v>0</v>
      </c>
      <c r="X49" s="8"/>
      <c r="Y49" s="10">
        <f t="shared" si="0"/>
        <v>0</v>
      </c>
      <c r="AA49" s="16"/>
    </row>
    <row r="50" spans="1:27" s="11" customFormat="1" ht="22.5" x14ac:dyDescent="0.55000000000000004">
      <c r="A50" s="45" t="s">
        <v>47</v>
      </c>
      <c r="B50" s="8"/>
      <c r="C50" s="9">
        <v>7094833</v>
      </c>
      <c r="D50" s="9"/>
      <c r="E50" s="9">
        <v>24506630112</v>
      </c>
      <c r="F50" s="9"/>
      <c r="G50" s="9">
        <v>33535202126.055698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7094833</v>
      </c>
      <c r="R50" s="9"/>
      <c r="S50" s="9">
        <v>4437</v>
      </c>
      <c r="T50" s="9"/>
      <c r="U50" s="9">
        <v>24506630112</v>
      </c>
      <c r="V50" s="9"/>
      <c r="W50" s="9">
        <v>31292469365.5751</v>
      </c>
      <c r="X50" s="8"/>
      <c r="Y50" s="10">
        <f t="shared" si="0"/>
        <v>1.5284389637846365E-2</v>
      </c>
      <c r="AA50" s="16"/>
    </row>
    <row r="51" spans="1:27" s="11" customFormat="1" ht="22.5" x14ac:dyDescent="0.55000000000000004">
      <c r="A51" s="45" t="s">
        <v>49</v>
      </c>
      <c r="B51" s="8"/>
      <c r="C51" s="9">
        <v>12620216</v>
      </c>
      <c r="D51" s="9"/>
      <c r="E51" s="9">
        <v>90586069947</v>
      </c>
      <c r="F51" s="9"/>
      <c r="G51" s="9">
        <v>87564977489.304001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12620216</v>
      </c>
      <c r="R51" s="9"/>
      <c r="S51" s="9">
        <v>6590</v>
      </c>
      <c r="T51" s="9"/>
      <c r="U51" s="9">
        <v>90586069947</v>
      </c>
      <c r="V51" s="9"/>
      <c r="W51" s="9">
        <v>82672378460.531998</v>
      </c>
      <c r="X51" s="8"/>
      <c r="Y51" s="10">
        <f t="shared" si="0"/>
        <v>4.03802215132422E-2</v>
      </c>
      <c r="AA51" s="16"/>
    </row>
    <row r="52" spans="1:27" s="11" customFormat="1" ht="22.5" x14ac:dyDescent="0.55000000000000004">
      <c r="A52" s="45" t="s">
        <v>50</v>
      </c>
      <c r="B52" s="8"/>
      <c r="C52" s="9">
        <v>284023</v>
      </c>
      <c r="D52" s="9"/>
      <c r="E52" s="9">
        <v>19665626414</v>
      </c>
      <c r="F52" s="9"/>
      <c r="G52" s="9">
        <v>28741505828.669998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284023</v>
      </c>
      <c r="R52" s="9"/>
      <c r="S52" s="9">
        <v>80000</v>
      </c>
      <c r="T52" s="9"/>
      <c r="U52" s="9">
        <v>19665626414</v>
      </c>
      <c r="V52" s="9"/>
      <c r="W52" s="9">
        <v>22586645052</v>
      </c>
      <c r="X52" s="8"/>
      <c r="Y52" s="10">
        <f t="shared" si="0"/>
        <v>1.1032145771349165E-2</v>
      </c>
      <c r="AA52" s="16"/>
    </row>
    <row r="53" spans="1:27" s="11" customFormat="1" ht="22.5" x14ac:dyDescent="0.55000000000000004">
      <c r="A53" s="45" t="s">
        <v>51</v>
      </c>
      <c r="B53" s="8"/>
      <c r="C53" s="9">
        <v>1464946</v>
      </c>
      <c r="D53" s="9"/>
      <c r="E53" s="9">
        <v>22512315201</v>
      </c>
      <c r="F53" s="9"/>
      <c r="G53" s="9">
        <v>40424932899.288002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1464946</v>
      </c>
      <c r="R53" s="9"/>
      <c r="S53" s="9">
        <v>23570</v>
      </c>
      <c r="T53" s="9"/>
      <c r="U53" s="9">
        <v>22512315201</v>
      </c>
      <c r="V53" s="9"/>
      <c r="W53" s="9">
        <v>34323330995.541</v>
      </c>
      <c r="X53" s="8"/>
      <c r="Y53" s="10">
        <f t="shared" si="0"/>
        <v>1.6764773609772819E-2</v>
      </c>
      <c r="AA53" s="16"/>
    </row>
    <row r="54" spans="1:27" s="11" customFormat="1" ht="22.5" x14ac:dyDescent="0.55000000000000004">
      <c r="A54" s="45" t="s">
        <v>52</v>
      </c>
      <c r="B54" s="8"/>
      <c r="C54" s="9">
        <v>894394</v>
      </c>
      <c r="D54" s="9"/>
      <c r="E54" s="9">
        <v>31214644421</v>
      </c>
      <c r="F54" s="9"/>
      <c r="G54" s="9">
        <v>40212742648.310997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894394</v>
      </c>
      <c r="R54" s="9"/>
      <c r="S54" s="9">
        <v>39690</v>
      </c>
      <c r="T54" s="9"/>
      <c r="U54" s="9">
        <v>31214644421</v>
      </c>
      <c r="V54" s="9"/>
      <c r="W54" s="9">
        <v>35287281797.733002</v>
      </c>
      <c r="X54" s="8"/>
      <c r="Y54" s="10">
        <f t="shared" si="0"/>
        <v>1.7235602532869099E-2</v>
      </c>
      <c r="AA54" s="16"/>
    </row>
    <row r="55" spans="1:27" s="11" customFormat="1" ht="22.5" x14ac:dyDescent="0.55000000000000004">
      <c r="A55" s="45" t="s">
        <v>53</v>
      </c>
      <c r="B55" s="8"/>
      <c r="C55" s="9">
        <v>3354998</v>
      </c>
      <c r="D55" s="9"/>
      <c r="E55" s="9">
        <v>27168189121</v>
      </c>
      <c r="F55" s="9"/>
      <c r="G55" s="9">
        <v>24012257485.68</v>
      </c>
      <c r="H55" s="9"/>
      <c r="I55" s="9">
        <v>0</v>
      </c>
      <c r="J55" s="9"/>
      <c r="K55" s="9">
        <v>0</v>
      </c>
      <c r="L55" s="9"/>
      <c r="M55" s="9">
        <v>-3354998</v>
      </c>
      <c r="N55" s="9"/>
      <c r="O55" s="9">
        <v>25815018007</v>
      </c>
      <c r="P55" s="9"/>
      <c r="Q55" s="9">
        <v>0</v>
      </c>
      <c r="R55" s="9"/>
      <c r="S55" s="9">
        <v>0</v>
      </c>
      <c r="T55" s="9"/>
      <c r="U55" s="9">
        <v>0</v>
      </c>
      <c r="V55" s="9"/>
      <c r="W55" s="9">
        <v>0</v>
      </c>
      <c r="X55" s="9"/>
      <c r="Y55" s="10">
        <f t="shared" si="0"/>
        <v>0</v>
      </c>
      <c r="AA55" s="16"/>
    </row>
    <row r="56" spans="1:27" s="11" customFormat="1" ht="22.5" x14ac:dyDescent="0.55000000000000004">
      <c r="A56" s="45" t="s">
        <v>54</v>
      </c>
      <c r="B56" s="8"/>
      <c r="C56" s="9">
        <v>4012902</v>
      </c>
      <c r="D56" s="9"/>
      <c r="E56" s="9">
        <v>23612500061</v>
      </c>
      <c r="F56" s="9"/>
      <c r="G56" s="9">
        <v>27005700784</v>
      </c>
      <c r="H56" s="9"/>
      <c r="I56" s="9">
        <v>0</v>
      </c>
      <c r="J56" s="9"/>
      <c r="K56" s="9">
        <v>0</v>
      </c>
      <c r="L56" s="9"/>
      <c r="M56" s="9">
        <v>-2270313</v>
      </c>
      <c r="N56" s="9"/>
      <c r="O56" s="9">
        <v>16151744699</v>
      </c>
      <c r="P56" s="9"/>
      <c r="Q56" s="9">
        <v>1742589</v>
      </c>
      <c r="R56" s="9"/>
      <c r="S56" s="9">
        <v>6890</v>
      </c>
      <c r="T56" s="9"/>
      <c r="U56" s="9">
        <v>10253647564</v>
      </c>
      <c r="V56" s="9"/>
      <c r="W56" s="9">
        <v>11934999858</v>
      </c>
      <c r="X56" s="8"/>
      <c r="Y56" s="10">
        <f t="shared" si="0"/>
        <v>5.829491627081137E-3</v>
      </c>
      <c r="AA56" s="16"/>
    </row>
    <row r="57" spans="1:27" s="11" customFormat="1" ht="22.5" x14ac:dyDescent="0.55000000000000004">
      <c r="A57" s="45" t="s">
        <v>189</v>
      </c>
      <c r="B57" s="8"/>
      <c r="C57" s="9">
        <v>0</v>
      </c>
      <c r="D57" s="9"/>
      <c r="E57" s="9">
        <v>0</v>
      </c>
      <c r="F57" s="9"/>
      <c r="G57" s="9">
        <v>0</v>
      </c>
      <c r="H57" s="9"/>
      <c r="I57" s="9">
        <v>328324</v>
      </c>
      <c r="J57" s="9"/>
      <c r="K57" s="9">
        <v>12438463983</v>
      </c>
      <c r="L57" s="9"/>
      <c r="M57" s="9">
        <v>0</v>
      </c>
      <c r="N57" s="9"/>
      <c r="O57" s="9">
        <v>0</v>
      </c>
      <c r="P57" s="9"/>
      <c r="Q57" s="9">
        <v>328324</v>
      </c>
      <c r="R57" s="9"/>
      <c r="S57" s="9">
        <v>37850</v>
      </c>
      <c r="T57" s="9"/>
      <c r="U57" s="9">
        <v>12438463983</v>
      </c>
      <c r="V57" s="9"/>
      <c r="W57" s="9">
        <v>12353122372.77</v>
      </c>
      <c r="X57" s="8"/>
      <c r="Y57" s="10">
        <f t="shared" si="0"/>
        <v>6.0337179972483742E-3</v>
      </c>
      <c r="AA57" s="16"/>
    </row>
    <row r="58" spans="1:27" s="11" customFormat="1" ht="22.5" x14ac:dyDescent="0.55000000000000004">
      <c r="A58" s="45" t="s">
        <v>190</v>
      </c>
      <c r="B58" s="8"/>
      <c r="C58" s="9">
        <v>0</v>
      </c>
      <c r="D58" s="9"/>
      <c r="E58" s="9">
        <v>0</v>
      </c>
      <c r="F58" s="9"/>
      <c r="G58" s="9">
        <v>0</v>
      </c>
      <c r="H58" s="9"/>
      <c r="I58" s="9">
        <v>1692950</v>
      </c>
      <c r="J58" s="9"/>
      <c r="K58" s="9">
        <v>44176574004</v>
      </c>
      <c r="L58" s="9"/>
      <c r="M58" s="9">
        <v>0</v>
      </c>
      <c r="N58" s="9"/>
      <c r="O58" s="9">
        <v>0</v>
      </c>
      <c r="P58" s="9"/>
      <c r="Q58" s="9">
        <v>1692950</v>
      </c>
      <c r="R58" s="9"/>
      <c r="S58" s="9">
        <v>25910</v>
      </c>
      <c r="T58" s="9"/>
      <c r="U58" s="9">
        <v>44176574004</v>
      </c>
      <c r="V58" s="9"/>
      <c r="W58" s="9">
        <v>43603341709.724998</v>
      </c>
      <c r="X58" s="8"/>
      <c r="Y58" s="10">
        <f t="shared" si="0"/>
        <v>2.1297471171666568E-2</v>
      </c>
      <c r="AA58" s="16"/>
    </row>
    <row r="59" spans="1:27" s="11" customFormat="1" ht="22.5" x14ac:dyDescent="0.55000000000000004">
      <c r="A59" s="45" t="s">
        <v>131</v>
      </c>
      <c r="B59" s="8"/>
      <c r="C59" s="9">
        <v>0</v>
      </c>
      <c r="D59" s="9"/>
      <c r="E59" s="9">
        <v>0</v>
      </c>
      <c r="F59" s="9"/>
      <c r="G59" s="9">
        <v>0</v>
      </c>
      <c r="H59" s="9"/>
      <c r="I59" s="9">
        <v>4078546</v>
      </c>
      <c r="J59" s="9"/>
      <c r="K59" s="9">
        <v>51572380054</v>
      </c>
      <c r="L59" s="9"/>
      <c r="M59" s="9">
        <v>0</v>
      </c>
      <c r="N59" s="9"/>
      <c r="O59" s="9">
        <v>0</v>
      </c>
      <c r="P59" s="9"/>
      <c r="Q59" s="9">
        <v>4078546</v>
      </c>
      <c r="R59" s="9"/>
      <c r="S59" s="9">
        <v>9410</v>
      </c>
      <c r="T59" s="9"/>
      <c r="U59" s="9">
        <v>51572380054</v>
      </c>
      <c r="V59" s="9"/>
      <c r="W59" s="9">
        <v>38150762108.733002</v>
      </c>
      <c r="X59" s="8"/>
      <c r="Y59" s="10">
        <f t="shared" si="0"/>
        <v>1.8634231330178819E-2</v>
      </c>
      <c r="AA59" s="16"/>
    </row>
    <row r="60" spans="1:27" s="11" customFormat="1" ht="22.5" x14ac:dyDescent="0.55000000000000004">
      <c r="A60" s="45" t="s">
        <v>191</v>
      </c>
      <c r="B60" s="8"/>
      <c r="C60" s="9">
        <v>0</v>
      </c>
      <c r="D60" s="9"/>
      <c r="E60" s="9">
        <v>0</v>
      </c>
      <c r="F60" s="9"/>
      <c r="G60" s="9">
        <v>0</v>
      </c>
      <c r="H60" s="9"/>
      <c r="I60" s="9">
        <v>4500000</v>
      </c>
      <c r="J60" s="9"/>
      <c r="K60" s="9">
        <v>49544946000</v>
      </c>
      <c r="L60" s="9"/>
      <c r="M60" s="9">
        <v>-4500000</v>
      </c>
      <c r="N60" s="9"/>
      <c r="O60" s="9">
        <v>58196657755</v>
      </c>
      <c r="P60" s="9"/>
      <c r="Q60" s="9">
        <v>0</v>
      </c>
      <c r="R60" s="9"/>
      <c r="S60" s="9">
        <v>0</v>
      </c>
      <c r="T60" s="9"/>
      <c r="U60" s="9">
        <v>0</v>
      </c>
      <c r="V60" s="9"/>
      <c r="W60" s="9">
        <v>0</v>
      </c>
      <c r="X60" s="8"/>
      <c r="Y60" s="10">
        <f t="shared" si="0"/>
        <v>0</v>
      </c>
      <c r="AA60" s="16"/>
    </row>
    <row r="61" spans="1:27" s="11" customFormat="1" ht="22.5" x14ac:dyDescent="0.55000000000000004">
      <c r="A61" s="45" t="s">
        <v>192</v>
      </c>
      <c r="B61" s="8"/>
      <c r="C61" s="9">
        <v>0</v>
      </c>
      <c r="D61" s="9"/>
      <c r="E61" s="9">
        <v>0</v>
      </c>
      <c r="F61" s="9"/>
      <c r="G61" s="9">
        <v>0</v>
      </c>
      <c r="H61" s="9"/>
      <c r="I61" s="9">
        <v>30000000</v>
      </c>
      <c r="J61" s="9"/>
      <c r="K61" s="9">
        <v>48044544000</v>
      </c>
      <c r="L61" s="9"/>
      <c r="M61" s="9">
        <v>-30000000</v>
      </c>
      <c r="N61" s="9"/>
      <c r="O61" s="9">
        <v>52843698005</v>
      </c>
      <c r="P61" s="9"/>
      <c r="Q61" s="9">
        <v>0</v>
      </c>
      <c r="R61" s="9"/>
      <c r="S61" s="9">
        <v>0</v>
      </c>
      <c r="T61" s="9"/>
      <c r="U61" s="9">
        <v>0</v>
      </c>
      <c r="V61" s="9"/>
      <c r="W61" s="9">
        <v>0</v>
      </c>
      <c r="X61" s="8"/>
      <c r="Y61" s="10">
        <f t="shared" si="0"/>
        <v>0</v>
      </c>
      <c r="AA61" s="16"/>
    </row>
    <row r="62" spans="1:27" s="11" customFormat="1" ht="22.5" x14ac:dyDescent="0.55000000000000004">
      <c r="A62" s="45" t="s">
        <v>193</v>
      </c>
      <c r="B62" s="8"/>
      <c r="C62" s="9">
        <v>0</v>
      </c>
      <c r="D62" s="9"/>
      <c r="E62" s="9">
        <v>0</v>
      </c>
      <c r="F62" s="9"/>
      <c r="G62" s="9">
        <v>0</v>
      </c>
      <c r="H62" s="9"/>
      <c r="I62" s="9">
        <v>1100000</v>
      </c>
      <c r="J62" s="9"/>
      <c r="K62" s="9">
        <v>23120974800</v>
      </c>
      <c r="L62" s="9"/>
      <c r="M62" s="9">
        <v>-1100000</v>
      </c>
      <c r="N62" s="9"/>
      <c r="O62" s="9">
        <v>33733087253</v>
      </c>
      <c r="P62" s="9"/>
      <c r="Q62" s="9">
        <v>0</v>
      </c>
      <c r="R62" s="9"/>
      <c r="S62" s="9">
        <v>0</v>
      </c>
      <c r="T62" s="9"/>
      <c r="U62" s="9">
        <v>0</v>
      </c>
      <c r="V62" s="9"/>
      <c r="W62" s="9">
        <v>0</v>
      </c>
      <c r="X62" s="8"/>
      <c r="Y62" s="10">
        <f t="shared" si="0"/>
        <v>0</v>
      </c>
      <c r="AA62" s="16"/>
    </row>
    <row r="63" spans="1:27" s="11" customFormat="1" ht="23.25" thickBot="1" x14ac:dyDescent="0.5">
      <c r="C63" s="15"/>
      <c r="D63" s="15"/>
      <c r="E63" s="14">
        <f>SUM(E9:E62)</f>
        <v>1738611587584</v>
      </c>
      <c r="F63" s="9"/>
      <c r="G63" s="14">
        <f>SUM(G9:G62)</f>
        <v>2096472910621.3533</v>
      </c>
      <c r="H63" s="9"/>
      <c r="I63" s="9"/>
      <c r="J63" s="9"/>
      <c r="K63" s="14">
        <f>SUM(K9:K62)</f>
        <v>373851898187</v>
      </c>
      <c r="L63" s="9"/>
      <c r="M63" s="9">
        <v>0</v>
      </c>
      <c r="N63" s="9"/>
      <c r="O63" s="14">
        <f>SUM(O9:O62)</f>
        <v>435701224041</v>
      </c>
      <c r="P63" s="9"/>
      <c r="Q63" s="9"/>
      <c r="R63" s="9"/>
      <c r="S63" s="9"/>
      <c r="T63" s="9"/>
      <c r="U63" s="14">
        <f>SUM(U9:U62)</f>
        <v>1715567165104</v>
      </c>
      <c r="V63" s="9"/>
      <c r="W63" s="14">
        <f>SUM(W9:W62)</f>
        <v>1880753352709.2568</v>
      </c>
      <c r="X63" s="9"/>
      <c r="Y63" s="17">
        <f>SUM(Y9:Y62)</f>
        <v>0.91862891099025501</v>
      </c>
      <c r="AA63" s="50"/>
    </row>
    <row r="64" spans="1:27" s="11" customFormat="1" ht="19.5" thickTop="1" x14ac:dyDescent="0.45">
      <c r="C64" s="15"/>
      <c r="D64" s="15"/>
      <c r="E64" s="15"/>
      <c r="F64" s="15"/>
      <c r="G64" s="30" t="s">
        <v>177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</row>
    <row r="65" spans="3:23" s="11" customFormat="1" x14ac:dyDescent="0.4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3:23" s="11" customFormat="1" ht="22.5" x14ac:dyDescent="0.4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9"/>
      <c r="V66" s="15"/>
      <c r="W66" s="15"/>
    </row>
    <row r="67" spans="3:23" s="11" customFormat="1" x14ac:dyDescent="0.4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49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3:23" s="11" customFormat="1" x14ac:dyDescent="0.4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3:23" s="11" customFormat="1" x14ac:dyDescent="0.4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3:23" s="11" customFormat="1" x14ac:dyDescent="0.4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</row>
    <row r="71" spans="3:23" s="11" customFormat="1" x14ac:dyDescent="0.4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</row>
    <row r="72" spans="3:23" s="11" customFormat="1" x14ac:dyDescent="0.4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3:23" s="11" customFormat="1" x14ac:dyDescent="0.4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3:23" s="11" customFormat="1" x14ac:dyDescent="0.4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3:23" s="11" customFormat="1" x14ac:dyDescent="0.4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</row>
    <row r="76" spans="3:23" s="11" customFormat="1" x14ac:dyDescent="0.4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3:23" s="11" customFormat="1" x14ac:dyDescent="0.4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3:23" s="11" customFormat="1" x14ac:dyDescent="0.4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3:23" s="11" customFormat="1" x14ac:dyDescent="0.4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3:23" s="11" customFormat="1" x14ac:dyDescent="0.4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3:23" s="11" customFormat="1" x14ac:dyDescent="0.4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3:23" s="11" customFormat="1" x14ac:dyDescent="0.4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3:23" s="11" customFormat="1" x14ac:dyDescent="0.4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3:23" s="11" customFormat="1" x14ac:dyDescent="0.4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</row>
    <row r="85" spans="3:23" s="11" customFormat="1" x14ac:dyDescent="0.4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</row>
    <row r="86" spans="3:23" s="11" customFormat="1" x14ac:dyDescent="0.4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</row>
    <row r="87" spans="3:23" s="11" customFormat="1" x14ac:dyDescent="0.4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</row>
    <row r="88" spans="3:23" s="11" customFormat="1" x14ac:dyDescent="0.4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</row>
    <row r="89" spans="3:23" s="11" customFormat="1" x14ac:dyDescent="0.4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</row>
    <row r="90" spans="3:23" s="11" customFormat="1" x14ac:dyDescent="0.4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</row>
    <row r="91" spans="3:23" s="11" customFormat="1" x14ac:dyDescent="0.4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</row>
    <row r="92" spans="3:23" s="11" customFormat="1" x14ac:dyDescent="0.45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3:23" s="11" customFormat="1" x14ac:dyDescent="0.4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3:23" s="11" customFormat="1" x14ac:dyDescent="0.45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</row>
    <row r="95" spans="3:23" s="11" customFormat="1" x14ac:dyDescent="0.4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</row>
    <row r="96" spans="3:23" s="11" customFormat="1" x14ac:dyDescent="0.4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</row>
    <row r="97" spans="3:23" s="11" customFormat="1" x14ac:dyDescent="0.45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</row>
    <row r="98" spans="3:23" x14ac:dyDescent="0.4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3:23" x14ac:dyDescent="0.4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3:23" x14ac:dyDescent="0.4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3:23" x14ac:dyDescent="0.4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3:23" x14ac:dyDescent="0.4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3:23" x14ac:dyDescent="0.4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3:23" x14ac:dyDescent="0.4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3:23" x14ac:dyDescent="0.4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3:23" x14ac:dyDescent="0.4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3:23" x14ac:dyDescent="0.4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</sheetData>
  <mergeCells count="17">
    <mergeCell ref="W7:W8"/>
    <mergeCell ref="I7:K7"/>
    <mergeCell ref="M7:O7"/>
    <mergeCell ref="Q6:Y6"/>
    <mergeCell ref="A2:Y2"/>
    <mergeCell ref="A3:Y3"/>
    <mergeCell ref="A4:Y4"/>
    <mergeCell ref="I6:O6"/>
    <mergeCell ref="A6:A8"/>
    <mergeCell ref="C7:C8"/>
    <mergeCell ref="E7:E8"/>
    <mergeCell ref="G7:G8"/>
    <mergeCell ref="C6:G6"/>
    <mergeCell ref="Y7:Y8"/>
    <mergeCell ref="Q7:Q8"/>
    <mergeCell ref="S7:S8"/>
    <mergeCell ref="U7:U8"/>
  </mergeCells>
  <pageMargins left="0.7" right="0.7" top="0.75" bottom="0.75" header="0.3" footer="0.3"/>
  <pageSetup scale="32" orientation="portrait" r:id="rId1"/>
  <colBreaks count="1" manualBreakCount="1">
    <brk id="2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1"/>
  <sheetViews>
    <sheetView rightToLeft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5.5703125" style="1" customWidth="1"/>
    <col min="4" max="4" width="1" style="1" customWidth="1"/>
    <col min="5" max="5" width="21.28515625" style="1" customWidth="1"/>
    <col min="6" max="6" width="1" style="1" customWidth="1"/>
    <col min="7" max="7" width="9.140625" style="1" customWidth="1"/>
    <col min="8" max="16384" width="9.140625" style="1"/>
  </cols>
  <sheetData>
    <row r="1" spans="1:5" s="7" customFormat="1" ht="18" x14ac:dyDescent="0.45"/>
    <row r="2" spans="1:5" s="7" customFormat="1" ht="19.5" x14ac:dyDescent="0.45">
      <c r="A2" s="67" t="s">
        <v>0</v>
      </c>
      <c r="B2" s="67" t="s">
        <v>0</v>
      </c>
      <c r="C2" s="67" t="s">
        <v>0</v>
      </c>
      <c r="D2" s="67" t="s">
        <v>0</v>
      </c>
      <c r="E2" s="67"/>
    </row>
    <row r="3" spans="1:5" s="7" customFormat="1" ht="19.5" x14ac:dyDescent="0.45">
      <c r="A3" s="67" t="s">
        <v>99</v>
      </c>
      <c r="B3" s="67" t="s">
        <v>99</v>
      </c>
      <c r="C3" s="67" t="s">
        <v>99</v>
      </c>
      <c r="D3" s="67" t="s">
        <v>99</v>
      </c>
      <c r="E3" s="67"/>
    </row>
    <row r="4" spans="1:5" s="7" customFormat="1" ht="19.5" x14ac:dyDescent="0.45">
      <c r="A4" s="67" t="s">
        <v>185</v>
      </c>
      <c r="B4" s="67" t="s">
        <v>2</v>
      </c>
      <c r="C4" s="67" t="s">
        <v>2</v>
      </c>
      <c r="D4" s="67" t="s">
        <v>2</v>
      </c>
      <c r="E4" s="67"/>
    </row>
    <row r="6" spans="1:5" s="5" customFormat="1" ht="24" x14ac:dyDescent="0.55000000000000004">
      <c r="A6" s="28" t="s">
        <v>162</v>
      </c>
      <c r="C6" s="28" t="s">
        <v>101</v>
      </c>
      <c r="E6" s="28" t="s">
        <v>186</v>
      </c>
    </row>
    <row r="7" spans="1:5" x14ac:dyDescent="0.45">
      <c r="A7" s="1" t="s">
        <v>162</v>
      </c>
      <c r="C7" s="30">
        <v>1818</v>
      </c>
      <c r="D7" s="30"/>
      <c r="E7" s="30">
        <v>1151557844</v>
      </c>
    </row>
    <row r="8" spans="1:5" x14ac:dyDescent="0.45">
      <c r="A8" s="1" t="s">
        <v>163</v>
      </c>
      <c r="C8" s="30">
        <v>0</v>
      </c>
      <c r="D8" s="30"/>
      <c r="E8" s="30">
        <v>41863</v>
      </c>
    </row>
    <row r="9" spans="1:5" x14ac:dyDescent="0.45">
      <c r="A9" s="1" t="s">
        <v>164</v>
      </c>
      <c r="C9" s="30">
        <v>78431942</v>
      </c>
      <c r="D9" s="30"/>
      <c r="E9" s="30">
        <v>362973090</v>
      </c>
    </row>
    <row r="10" spans="1:5" ht="19.5" thickBot="1" x14ac:dyDescent="0.5">
      <c r="A10" s="1" t="s">
        <v>109</v>
      </c>
      <c r="C10" s="31">
        <f>SUM(C7:C9)</f>
        <v>78433760</v>
      </c>
      <c r="D10" s="30"/>
      <c r="E10" s="31">
        <f>SUM(E7:E9)</f>
        <v>1514572797</v>
      </c>
    </row>
    <row r="11" spans="1:5" ht="19.5" thickTop="1" x14ac:dyDescent="0.45"/>
  </sheetData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S21"/>
  <sheetViews>
    <sheetView rightToLeft="1" tabSelected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20.85546875" style="1" bestFit="1" customWidth="1"/>
    <col min="2" max="2" width="1" style="1" customWidth="1"/>
    <col min="3" max="3" width="19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2" width="9.140625" style="1"/>
    <col min="13" max="13" width="18.140625" style="1" bestFit="1" customWidth="1"/>
    <col min="14" max="14" width="9.140625" style="1"/>
    <col min="15" max="15" width="17.5703125" style="1" bestFit="1" customWidth="1"/>
    <col min="16" max="18" width="9.140625" style="1"/>
    <col min="19" max="19" width="16.28515625" style="1" bestFit="1" customWidth="1"/>
    <col min="20" max="16384" width="9.140625" style="1"/>
  </cols>
  <sheetData>
    <row r="2" spans="1:19" ht="30" x14ac:dyDescent="0.45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/>
      <c r="G2" s="56"/>
    </row>
    <row r="3" spans="1:19" ht="30" x14ac:dyDescent="0.45">
      <c r="A3" s="56" t="s">
        <v>99</v>
      </c>
      <c r="B3" s="56" t="s">
        <v>99</v>
      </c>
      <c r="C3" s="56" t="s">
        <v>99</v>
      </c>
      <c r="D3" s="56" t="s">
        <v>99</v>
      </c>
      <c r="E3" s="56" t="s">
        <v>99</v>
      </c>
      <c r="F3" s="56"/>
      <c r="G3" s="56"/>
    </row>
    <row r="4" spans="1:19" ht="30" x14ac:dyDescent="0.45">
      <c r="A4" s="56" t="s">
        <v>185</v>
      </c>
      <c r="B4" s="56" t="s">
        <v>2</v>
      </c>
      <c r="C4" s="56" t="s">
        <v>2</v>
      </c>
      <c r="D4" s="56" t="s">
        <v>2</v>
      </c>
      <c r="E4" s="56" t="s">
        <v>2</v>
      </c>
      <c r="F4" s="56"/>
      <c r="G4" s="56"/>
    </row>
    <row r="5" spans="1:19" x14ac:dyDescent="0.45">
      <c r="S5" s="30"/>
    </row>
    <row r="6" spans="1:19" s="5" customFormat="1" ht="24" x14ac:dyDescent="0.55000000000000004">
      <c r="A6" s="28" t="s">
        <v>103</v>
      </c>
      <c r="C6" s="28" t="s">
        <v>73</v>
      </c>
      <c r="E6" s="28" t="s">
        <v>155</v>
      </c>
      <c r="G6" s="28" t="s">
        <v>13</v>
      </c>
      <c r="S6" s="30"/>
    </row>
    <row r="7" spans="1:19" x14ac:dyDescent="0.45">
      <c r="A7" s="1" t="s">
        <v>165</v>
      </c>
      <c r="C7" s="30">
        <f>'سرمایه‌گذاری در سهام'!I98</f>
        <v>-67171107886</v>
      </c>
      <c r="D7" s="18"/>
      <c r="E7" s="39">
        <f>C7/$C$11</f>
        <v>1.001320269967636</v>
      </c>
      <c r="F7" s="18"/>
      <c r="G7" s="39">
        <f>C7/2047348314655</f>
        <v>-3.2808832481110599E-2</v>
      </c>
      <c r="J7" s="30"/>
      <c r="K7" s="24"/>
      <c r="M7" s="30"/>
      <c r="S7" s="30"/>
    </row>
    <row r="8" spans="1:19" x14ac:dyDescent="0.45">
      <c r="A8" s="1" t="s">
        <v>166</v>
      </c>
      <c r="C8" s="30">
        <f>'سرمایه‌گذاری در اوراق بهادار'!I8</f>
        <v>0</v>
      </c>
      <c r="D8" s="18"/>
      <c r="E8" s="39">
        <f t="shared" ref="E8:E10" si="0">C8/$C$11</f>
        <v>0</v>
      </c>
      <c r="F8" s="18"/>
      <c r="G8" s="39">
        <f t="shared" ref="G8:G10" si="1">C8/2047348314655</f>
        <v>0</v>
      </c>
      <c r="J8" s="30"/>
      <c r="S8" s="30"/>
    </row>
    <row r="9" spans="1:19" x14ac:dyDescent="0.45">
      <c r="A9" s="1" t="s">
        <v>167</v>
      </c>
      <c r="C9" s="30">
        <f>'درآمد سپرده بانکی'!E14</f>
        <v>10133304</v>
      </c>
      <c r="D9" s="18"/>
      <c r="E9" s="39">
        <f t="shared" si="0"/>
        <v>-1.5105724791921924E-4</v>
      </c>
      <c r="F9" s="18"/>
      <c r="G9" s="39">
        <f t="shared" si="1"/>
        <v>4.9494772958101024E-6</v>
      </c>
      <c r="J9" s="30"/>
      <c r="S9" s="30"/>
    </row>
    <row r="10" spans="1:19" x14ac:dyDescent="0.45">
      <c r="A10" s="1" t="s">
        <v>162</v>
      </c>
      <c r="C10" s="30">
        <f>'سایر درآمدها'!C10</f>
        <v>78433760</v>
      </c>
      <c r="D10" s="18"/>
      <c r="E10" s="39">
        <f t="shared" si="0"/>
        <v>-1.1692127197167421E-3</v>
      </c>
      <c r="F10" s="18"/>
      <c r="G10" s="39">
        <f t="shared" si="1"/>
        <v>3.830992481277761E-5</v>
      </c>
      <c r="J10" s="30"/>
      <c r="S10" s="30"/>
    </row>
    <row r="11" spans="1:19" ht="19.5" thickBot="1" x14ac:dyDescent="0.5">
      <c r="C11" s="23">
        <f>SUM(C7:C10)</f>
        <v>-67082540822</v>
      </c>
      <c r="E11" s="26">
        <f>SUM(E7:E10)</f>
        <v>1</v>
      </c>
      <c r="G11" s="26">
        <f>SUM(G7:G10)</f>
        <v>-3.2765573079002012E-2</v>
      </c>
      <c r="J11" s="30"/>
      <c r="O11" s="30"/>
      <c r="S11" s="30"/>
    </row>
    <row r="12" spans="1:19" ht="19.5" thickTop="1" x14ac:dyDescent="0.45">
      <c r="J12" s="30"/>
      <c r="O12" s="30"/>
      <c r="S12" s="30"/>
    </row>
    <row r="13" spans="1:19" x14ac:dyDescent="0.45">
      <c r="J13" s="30"/>
      <c r="O13" s="30"/>
      <c r="S13" s="30"/>
    </row>
    <row r="14" spans="1:19" x14ac:dyDescent="0.45">
      <c r="M14" s="39"/>
      <c r="O14" s="30"/>
      <c r="S14" s="30"/>
    </row>
    <row r="15" spans="1:19" x14ac:dyDescent="0.45">
      <c r="S15" s="30"/>
    </row>
    <row r="16" spans="1:19" x14ac:dyDescent="0.45">
      <c r="S16" s="30"/>
    </row>
    <row r="17" spans="19:19" x14ac:dyDescent="0.45">
      <c r="S17" s="30"/>
    </row>
    <row r="18" spans="19:19" x14ac:dyDescent="0.45">
      <c r="S18" s="30"/>
    </row>
    <row r="19" spans="19:19" x14ac:dyDescent="0.45">
      <c r="S19" s="30"/>
    </row>
    <row r="20" spans="19:19" x14ac:dyDescent="0.45">
      <c r="S20" s="30"/>
    </row>
    <row r="21" spans="19:19" x14ac:dyDescent="0.45">
      <c r="S21" s="30"/>
    </row>
  </sheetData>
  <mergeCells count="3">
    <mergeCell ref="A2:G2"/>
    <mergeCell ref="A3:G3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9"/>
  <sheetViews>
    <sheetView rightToLeft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33.85546875" style="1" customWidth="1"/>
    <col min="2" max="2" width="1" style="1" customWidth="1"/>
    <col min="3" max="3" width="29.7109375" style="1" customWidth="1"/>
    <col min="4" max="4" width="1" style="1" customWidth="1"/>
    <col min="5" max="5" width="24" style="1" customWidth="1"/>
    <col min="6" max="6" width="1" style="1" customWidth="1"/>
    <col min="7" max="7" width="18.140625" style="1" customWidth="1"/>
    <col min="8" max="8" width="1" style="1" customWidth="1"/>
    <col min="9" max="9" width="15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28515625" style="1" customWidth="1"/>
    <col min="14" max="14" width="1" style="1" customWidth="1"/>
    <col min="15" max="15" width="19.140625" style="1" customWidth="1"/>
    <col min="16" max="16" width="1" style="1" customWidth="1"/>
    <col min="17" max="17" width="18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22.140625" style="1" bestFit="1" customWidth="1"/>
    <col min="23" max="23" width="17.5703125" style="1" bestFit="1" customWidth="1"/>
    <col min="24" max="16384" width="9.140625" style="1"/>
  </cols>
  <sheetData>
    <row r="2" spans="1:23" ht="26.25" x14ac:dyDescent="0.4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3" ht="26.25" x14ac:dyDescent="0.45">
      <c r="A3" s="61" t="s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23" ht="26.25" x14ac:dyDescent="0.45">
      <c r="A4" s="61" t="s">
        <v>185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6" spans="1:23" s="22" customFormat="1" ht="21.75" thickBot="1" x14ac:dyDescent="0.5">
      <c r="A6" s="63" t="s">
        <v>68</v>
      </c>
      <c r="C6" s="60" t="s">
        <v>69</v>
      </c>
      <c r="D6" s="60" t="s">
        <v>69</v>
      </c>
      <c r="E6" s="60" t="s">
        <v>69</v>
      </c>
      <c r="F6" s="60" t="s">
        <v>69</v>
      </c>
      <c r="G6" s="60" t="s">
        <v>69</v>
      </c>
      <c r="H6" s="60" t="s">
        <v>69</v>
      </c>
      <c r="I6" s="60" t="s">
        <v>69</v>
      </c>
      <c r="J6" s="1"/>
      <c r="K6" s="60" t="s">
        <v>168</v>
      </c>
      <c r="L6" s="1"/>
      <c r="M6" s="60" t="s">
        <v>5</v>
      </c>
      <c r="N6" s="60" t="s">
        <v>5</v>
      </c>
      <c r="O6" s="60" t="s">
        <v>5</v>
      </c>
      <c r="P6" s="1"/>
      <c r="Q6" s="60" t="s">
        <v>186</v>
      </c>
      <c r="R6" s="60" t="s">
        <v>6</v>
      </c>
      <c r="S6" s="60" t="s">
        <v>6</v>
      </c>
    </row>
    <row r="7" spans="1:23" s="22" customFormat="1" ht="15.75" x14ac:dyDescent="0.4">
      <c r="A7" s="63" t="s">
        <v>68</v>
      </c>
      <c r="C7" s="62" t="s">
        <v>70</v>
      </c>
      <c r="E7" s="62" t="s">
        <v>71</v>
      </c>
      <c r="G7" s="62" t="s">
        <v>72</v>
      </c>
      <c r="I7" s="62" t="s">
        <v>66</v>
      </c>
      <c r="K7" s="62" t="s">
        <v>73</v>
      </c>
      <c r="M7" s="62" t="s">
        <v>74</v>
      </c>
      <c r="O7" s="62" t="s">
        <v>75</v>
      </c>
      <c r="Q7" s="62" t="s">
        <v>73</v>
      </c>
      <c r="S7" s="62" t="s">
        <v>67</v>
      </c>
    </row>
    <row r="8" spans="1:23" ht="21" x14ac:dyDescent="0.55000000000000004">
      <c r="A8" s="2" t="s">
        <v>76</v>
      </c>
      <c r="C8" s="1" t="s">
        <v>77</v>
      </c>
      <c r="E8" s="20" t="s">
        <v>78</v>
      </c>
      <c r="F8" s="20"/>
      <c r="G8" s="20" t="s">
        <v>79</v>
      </c>
      <c r="H8" s="20"/>
      <c r="I8" s="21">
        <v>0</v>
      </c>
      <c r="J8" s="20"/>
      <c r="K8" s="21">
        <v>1011357</v>
      </c>
      <c r="L8" s="20"/>
      <c r="M8" s="21">
        <v>214074746533</v>
      </c>
      <c r="N8" s="20"/>
      <c r="O8" s="21">
        <v>182672789003</v>
      </c>
      <c r="P8" s="20"/>
      <c r="Q8" s="21">
        <f>K8+M8-O8</f>
        <v>31402968887</v>
      </c>
      <c r="R8" s="20"/>
      <c r="S8" s="25">
        <f>Q8/2047348314655</f>
        <v>1.5338361656497974E-2</v>
      </c>
      <c r="U8" s="25"/>
      <c r="V8" s="21"/>
      <c r="W8" s="12"/>
    </row>
    <row r="9" spans="1:23" ht="21" x14ac:dyDescent="0.55000000000000004">
      <c r="A9" s="2" t="s">
        <v>80</v>
      </c>
      <c r="C9" s="1" t="s">
        <v>81</v>
      </c>
      <c r="E9" s="20" t="s">
        <v>78</v>
      </c>
      <c r="F9" s="20"/>
      <c r="G9" s="20" t="s">
        <v>82</v>
      </c>
      <c r="H9" s="20"/>
      <c r="I9" s="21">
        <v>10</v>
      </c>
      <c r="J9" s="20"/>
      <c r="K9" s="21">
        <v>2299006954</v>
      </c>
      <c r="L9" s="20"/>
      <c r="M9" s="21">
        <v>172225645491</v>
      </c>
      <c r="N9" s="20"/>
      <c r="O9" s="21">
        <v>169841809171</v>
      </c>
      <c r="P9" s="20"/>
      <c r="Q9" s="21">
        <f t="shared" ref="Q9:Q15" si="0">K9+M9-O9</f>
        <v>4682843274</v>
      </c>
      <c r="R9" s="20"/>
      <c r="S9" s="25">
        <f t="shared" ref="S9:S15" si="1">Q9/2047348314655</f>
        <v>2.287272390574688E-3</v>
      </c>
      <c r="U9" s="25"/>
      <c r="V9" s="24"/>
    </row>
    <row r="10" spans="1:23" ht="21" x14ac:dyDescent="0.55000000000000004">
      <c r="A10" s="2" t="s">
        <v>83</v>
      </c>
      <c r="C10" s="1" t="s">
        <v>84</v>
      </c>
      <c r="E10" s="20" t="s">
        <v>78</v>
      </c>
      <c r="F10" s="20"/>
      <c r="G10" s="20" t="s">
        <v>85</v>
      </c>
      <c r="H10" s="20"/>
      <c r="I10" s="21">
        <v>10</v>
      </c>
      <c r="J10" s="20"/>
      <c r="K10" s="21">
        <v>49357101</v>
      </c>
      <c r="L10" s="20"/>
      <c r="M10" s="21">
        <v>1000207458</v>
      </c>
      <c r="N10" s="20"/>
      <c r="O10" s="21">
        <v>504000</v>
      </c>
      <c r="P10" s="20"/>
      <c r="Q10" s="21">
        <f t="shared" si="0"/>
        <v>1049060559</v>
      </c>
      <c r="R10" s="20"/>
      <c r="S10" s="25">
        <f t="shared" si="1"/>
        <v>5.1239964958125746E-4</v>
      </c>
      <c r="U10" s="25"/>
      <c r="V10" s="24"/>
    </row>
    <row r="11" spans="1:23" ht="21" x14ac:dyDescent="0.55000000000000004">
      <c r="A11" s="2" t="s">
        <v>86</v>
      </c>
      <c r="C11" s="1" t="s">
        <v>87</v>
      </c>
      <c r="E11" s="20" t="s">
        <v>78</v>
      </c>
      <c r="F11" s="20"/>
      <c r="G11" s="20" t="s">
        <v>88</v>
      </c>
      <c r="H11" s="20"/>
      <c r="I11" s="21">
        <v>10</v>
      </c>
      <c r="J11" s="20"/>
      <c r="K11" s="21">
        <v>4099573</v>
      </c>
      <c r="L11" s="20"/>
      <c r="M11" s="21">
        <v>15268</v>
      </c>
      <c r="N11" s="20"/>
      <c r="O11" s="21">
        <v>504000</v>
      </c>
      <c r="P11" s="20"/>
      <c r="Q11" s="21">
        <f t="shared" si="0"/>
        <v>3610841</v>
      </c>
      <c r="R11" s="20"/>
      <c r="S11" s="25">
        <f t="shared" si="1"/>
        <v>1.7636671660378732E-6</v>
      </c>
      <c r="U11" s="25"/>
      <c r="V11" s="24"/>
    </row>
    <row r="12" spans="1:23" ht="21" x14ac:dyDescent="0.55000000000000004">
      <c r="A12" s="2" t="s">
        <v>89</v>
      </c>
      <c r="C12" s="1" t="s">
        <v>90</v>
      </c>
      <c r="E12" s="20" t="s">
        <v>78</v>
      </c>
      <c r="F12" s="20"/>
      <c r="G12" s="20" t="s">
        <v>88</v>
      </c>
      <c r="H12" s="20"/>
      <c r="I12" s="21">
        <v>10</v>
      </c>
      <c r="J12" s="20"/>
      <c r="K12" s="21">
        <v>5023270318</v>
      </c>
      <c r="L12" s="20"/>
      <c r="M12" s="21">
        <v>10957215250</v>
      </c>
      <c r="N12" s="20"/>
      <c r="O12" s="21">
        <v>10040741480</v>
      </c>
      <c r="P12" s="20"/>
      <c r="Q12" s="21">
        <f t="shared" si="0"/>
        <v>5939744088</v>
      </c>
      <c r="R12" s="20"/>
      <c r="S12" s="25">
        <f t="shared" si="1"/>
        <v>2.9011888428964812E-3</v>
      </c>
      <c r="U12" s="25"/>
      <c r="V12" s="24"/>
    </row>
    <row r="13" spans="1:23" ht="21" x14ac:dyDescent="0.55000000000000004">
      <c r="A13" s="2" t="s">
        <v>80</v>
      </c>
      <c r="C13" s="1" t="s">
        <v>91</v>
      </c>
      <c r="E13" s="20" t="s">
        <v>78</v>
      </c>
      <c r="F13" s="20"/>
      <c r="G13" s="20" t="s">
        <v>92</v>
      </c>
      <c r="H13" s="20"/>
      <c r="I13" s="21">
        <v>0</v>
      </c>
      <c r="J13" s="20"/>
      <c r="K13" s="21">
        <v>678</v>
      </c>
      <c r="L13" s="20"/>
      <c r="M13" s="21">
        <v>0</v>
      </c>
      <c r="N13" s="20"/>
      <c r="O13" s="21">
        <v>0</v>
      </c>
      <c r="P13" s="20"/>
      <c r="Q13" s="21">
        <f t="shared" si="0"/>
        <v>678</v>
      </c>
      <c r="R13" s="20"/>
      <c r="S13" s="25">
        <f t="shared" si="1"/>
        <v>3.311600645316917E-10</v>
      </c>
      <c r="U13" s="25"/>
      <c r="V13" s="24"/>
    </row>
    <row r="14" spans="1:23" ht="21" x14ac:dyDescent="0.55000000000000004">
      <c r="A14" s="2" t="s">
        <v>93</v>
      </c>
      <c r="C14" s="1" t="s">
        <v>94</v>
      </c>
      <c r="E14" s="20" t="s">
        <v>95</v>
      </c>
      <c r="F14" s="20"/>
      <c r="G14" s="20" t="s">
        <v>96</v>
      </c>
      <c r="H14" s="20"/>
      <c r="I14" s="21">
        <v>0</v>
      </c>
      <c r="J14" s="20"/>
      <c r="K14" s="21">
        <v>986756203</v>
      </c>
      <c r="L14" s="20"/>
      <c r="M14" s="21">
        <v>0</v>
      </c>
      <c r="N14" s="20"/>
      <c r="O14" s="21">
        <v>985973253</v>
      </c>
      <c r="P14" s="20"/>
      <c r="Q14" s="21">
        <f t="shared" si="0"/>
        <v>782950</v>
      </c>
      <c r="R14" s="20"/>
      <c r="S14" s="25">
        <f t="shared" si="1"/>
        <v>3.8242149339983483E-7</v>
      </c>
      <c r="U14" s="25"/>
      <c r="V14" s="24"/>
    </row>
    <row r="15" spans="1:23" ht="21" x14ac:dyDescent="0.55000000000000004">
      <c r="A15" s="2" t="s">
        <v>80</v>
      </c>
      <c r="C15" s="1" t="s">
        <v>97</v>
      </c>
      <c r="E15" s="20" t="s">
        <v>95</v>
      </c>
      <c r="F15" s="20"/>
      <c r="G15" s="20" t="s">
        <v>98</v>
      </c>
      <c r="H15" s="20"/>
      <c r="I15" s="21">
        <v>0</v>
      </c>
      <c r="J15" s="20"/>
      <c r="K15" s="21">
        <v>50000000</v>
      </c>
      <c r="L15" s="20"/>
      <c r="M15" s="21">
        <v>0</v>
      </c>
      <c r="N15" s="20"/>
      <c r="O15" s="21">
        <v>0</v>
      </c>
      <c r="P15" s="20"/>
      <c r="Q15" s="21">
        <f t="shared" si="0"/>
        <v>50000000</v>
      </c>
      <c r="R15" s="20"/>
      <c r="S15" s="25">
        <f t="shared" si="1"/>
        <v>2.4421833667528886E-5</v>
      </c>
      <c r="U15" s="25"/>
      <c r="V15" s="24"/>
    </row>
    <row r="16" spans="1:23" ht="19.5" thickBot="1" x14ac:dyDescent="0.5">
      <c r="E16" s="20"/>
      <c r="F16" s="20"/>
      <c r="G16" s="20"/>
      <c r="H16" s="20"/>
      <c r="I16" s="20"/>
      <c r="J16" s="20"/>
      <c r="K16" s="31">
        <f>SUM(K8:K15)</f>
        <v>8413502184</v>
      </c>
      <c r="L16" s="20"/>
      <c r="M16" s="31">
        <f>SUM(M8:M15)</f>
        <v>398257830000</v>
      </c>
      <c r="N16" s="20"/>
      <c r="O16" s="31">
        <f>SUM(O8:O15)</f>
        <v>363542320907</v>
      </c>
      <c r="P16" s="20"/>
      <c r="Q16" s="31">
        <f>SUM(Q8:Q15)</f>
        <v>43129011277</v>
      </c>
      <c r="R16" s="20"/>
      <c r="S16" s="26">
        <f>SUM(S8:S15)</f>
        <v>2.1065790793037432E-2</v>
      </c>
      <c r="U16" s="24"/>
      <c r="V16" s="24"/>
    </row>
    <row r="17" spans="5:22" ht="19.5" thickTop="1" x14ac:dyDescent="0.45"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V17" s="24"/>
    </row>
    <row r="18" spans="5:22" x14ac:dyDescent="0.45">
      <c r="V18" s="24"/>
    </row>
    <row r="19" spans="5:22" x14ac:dyDescent="0.45">
      <c r="V19" s="24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3"/>
  <sheetViews>
    <sheetView rightToLeft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30.5703125" style="1" customWidth="1"/>
    <col min="2" max="2" width="1" style="1" customWidth="1"/>
    <col min="3" max="3" width="14.140625" style="1" customWidth="1"/>
    <col min="4" max="4" width="1" style="1" customWidth="1"/>
    <col min="5" max="5" width="14.28515625" style="1" customWidth="1"/>
    <col min="6" max="6" width="1" style="1" customWidth="1"/>
    <col min="7" max="7" width="12.140625" style="1" customWidth="1"/>
    <col min="8" max="8" width="1" style="1" customWidth="1"/>
    <col min="9" max="9" width="13.28515625" style="1" customWidth="1"/>
    <col min="10" max="10" width="1" style="1" customWidth="1"/>
    <col min="11" max="11" width="13.140625" style="1" customWidth="1"/>
    <col min="12" max="12" width="1" style="1" customWidth="1"/>
    <col min="13" max="13" width="15.42578125" style="1" customWidth="1"/>
    <col min="14" max="14" width="0.5703125" style="1" customWidth="1"/>
    <col min="15" max="15" width="13.7109375" style="1" bestFit="1" customWidth="1"/>
    <col min="16" max="16" width="0.5703125" style="1" customWidth="1"/>
    <col min="17" max="17" width="13.5703125" style="1" customWidth="1"/>
    <col min="18" max="18" width="0.42578125" style="1" customWidth="1"/>
    <col min="19" max="19" width="28.7109375" style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">
        <v>185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s="5" customFormat="1" ht="24.75" thickBot="1" x14ac:dyDescent="0.6">
      <c r="A6" s="65" t="s">
        <v>100</v>
      </c>
      <c r="B6" s="65"/>
      <c r="C6" s="65"/>
      <c r="D6" s="65"/>
      <c r="E6" s="65"/>
      <c r="F6" s="65"/>
      <c r="G6" s="65"/>
      <c r="H6" s="35"/>
      <c r="I6" s="65" t="s">
        <v>101</v>
      </c>
      <c r="J6" s="65"/>
      <c r="K6" s="65"/>
      <c r="L6" s="65"/>
      <c r="M6" s="65"/>
      <c r="N6" s="35"/>
      <c r="O6" s="65" t="s">
        <v>102</v>
      </c>
      <c r="P6" s="65"/>
      <c r="Q6" s="65"/>
      <c r="R6" s="65"/>
      <c r="S6" s="65"/>
      <c r="T6" s="29"/>
      <c r="U6" s="35"/>
      <c r="V6" s="35"/>
    </row>
    <row r="7" spans="1:22" s="5" customFormat="1" ht="22.5" x14ac:dyDescent="0.55000000000000004">
      <c r="A7" s="36" t="s">
        <v>103</v>
      </c>
      <c r="B7" s="1"/>
      <c r="C7" s="36" t="s">
        <v>104</v>
      </c>
      <c r="D7" s="1"/>
      <c r="E7" s="36" t="s">
        <v>65</v>
      </c>
      <c r="F7" s="1"/>
      <c r="G7" s="46" t="s">
        <v>66</v>
      </c>
      <c r="H7" s="18"/>
      <c r="I7" s="46" t="s">
        <v>105</v>
      </c>
      <c r="J7" s="18"/>
      <c r="K7" s="46" t="s">
        <v>106</v>
      </c>
      <c r="L7" s="18"/>
      <c r="M7" s="46" t="s">
        <v>107</v>
      </c>
      <c r="N7" s="18"/>
      <c r="O7" s="46" t="s">
        <v>105</v>
      </c>
      <c r="P7" s="18"/>
      <c r="Q7" s="46" t="s">
        <v>106</v>
      </c>
      <c r="R7" s="18"/>
      <c r="S7" s="46" t="s">
        <v>107</v>
      </c>
    </row>
    <row r="8" spans="1:22" x14ac:dyDescent="0.45">
      <c r="A8" s="1" t="s">
        <v>108</v>
      </c>
      <c r="C8" s="18" t="s">
        <v>109</v>
      </c>
      <c r="E8" s="27" t="s">
        <v>110</v>
      </c>
      <c r="G8" s="32">
        <v>18</v>
      </c>
      <c r="H8" s="32"/>
      <c r="I8" s="32">
        <v>0</v>
      </c>
      <c r="J8" s="32"/>
      <c r="K8" s="32" t="s">
        <v>109</v>
      </c>
      <c r="L8" s="32"/>
      <c r="M8" s="32">
        <v>0</v>
      </c>
      <c r="N8" s="32"/>
      <c r="O8" s="32">
        <v>136117346</v>
      </c>
      <c r="P8" s="32"/>
      <c r="Q8" s="32" t="s">
        <v>109</v>
      </c>
      <c r="R8" s="18"/>
      <c r="S8" s="32">
        <v>136117346</v>
      </c>
      <c r="V8" s="34"/>
    </row>
    <row r="9" spans="1:22" x14ac:dyDescent="0.45">
      <c r="A9" s="1" t="s">
        <v>76</v>
      </c>
      <c r="C9" s="19">
        <v>30</v>
      </c>
      <c r="E9" s="27" t="s">
        <v>109</v>
      </c>
      <c r="G9" s="32">
        <v>0</v>
      </c>
      <c r="H9" s="32"/>
      <c r="I9" s="32">
        <v>3204</v>
      </c>
      <c r="J9" s="32"/>
      <c r="K9" s="32">
        <v>0</v>
      </c>
      <c r="L9" s="32"/>
      <c r="M9" s="32">
        <v>3204</v>
      </c>
      <c r="N9" s="32"/>
      <c r="O9" s="32">
        <v>389656</v>
      </c>
      <c r="P9" s="32"/>
      <c r="Q9" s="32">
        <v>0</v>
      </c>
      <c r="R9" s="18"/>
      <c r="S9" s="32">
        <v>389656</v>
      </c>
      <c r="V9" s="34"/>
    </row>
    <row r="10" spans="1:22" x14ac:dyDescent="0.45">
      <c r="A10" s="1" t="s">
        <v>80</v>
      </c>
      <c r="C10" s="19">
        <v>30</v>
      </c>
      <c r="E10" s="27" t="s">
        <v>109</v>
      </c>
      <c r="G10" s="32">
        <v>10</v>
      </c>
      <c r="H10" s="32"/>
      <c r="I10" s="32">
        <v>4576663</v>
      </c>
      <c r="J10" s="32"/>
      <c r="K10" s="32">
        <v>9647</v>
      </c>
      <c r="L10" s="32"/>
      <c r="M10" s="32">
        <v>4567016</v>
      </c>
      <c r="N10" s="32"/>
      <c r="O10" s="32">
        <v>21526691</v>
      </c>
      <c r="P10" s="32"/>
      <c r="Q10" s="32">
        <v>10451</v>
      </c>
      <c r="R10" s="18"/>
      <c r="S10" s="32">
        <v>21516240</v>
      </c>
      <c r="V10" s="34"/>
    </row>
    <row r="11" spans="1:22" x14ac:dyDescent="0.45">
      <c r="A11" s="1" t="s">
        <v>83</v>
      </c>
      <c r="C11" s="19">
        <v>28</v>
      </c>
      <c r="E11" s="27" t="s">
        <v>109</v>
      </c>
      <c r="G11" s="32">
        <v>10</v>
      </c>
      <c r="H11" s="32"/>
      <c r="I11" s="32">
        <v>1303023</v>
      </c>
      <c r="J11" s="32"/>
      <c r="K11" s="32">
        <v>8341</v>
      </c>
      <c r="L11" s="32"/>
      <c r="M11" s="32">
        <v>1294682</v>
      </c>
      <c r="N11" s="32"/>
      <c r="O11" s="32">
        <v>11393443</v>
      </c>
      <c r="P11" s="32"/>
      <c r="Q11" s="32">
        <v>8752</v>
      </c>
      <c r="R11" s="18"/>
      <c r="S11" s="32">
        <v>11384691</v>
      </c>
      <c r="V11" s="34"/>
    </row>
    <row r="12" spans="1:22" x14ac:dyDescent="0.45">
      <c r="A12" s="1" t="s">
        <v>86</v>
      </c>
      <c r="C12" s="19">
        <v>23</v>
      </c>
      <c r="E12" s="27" t="s">
        <v>109</v>
      </c>
      <c r="G12" s="32">
        <v>10</v>
      </c>
      <c r="H12" s="32"/>
      <c r="I12" s="32">
        <v>14063</v>
      </c>
      <c r="J12" s="32"/>
      <c r="K12" s="32">
        <v>-7</v>
      </c>
      <c r="L12" s="32"/>
      <c r="M12" s="32">
        <v>14070</v>
      </c>
      <c r="N12" s="32"/>
      <c r="O12" s="32">
        <v>129943</v>
      </c>
      <c r="P12" s="32"/>
      <c r="Q12" s="32">
        <v>56</v>
      </c>
      <c r="R12" s="18"/>
      <c r="S12" s="32">
        <v>129887</v>
      </c>
      <c r="V12" s="34"/>
    </row>
    <row r="13" spans="1:22" x14ac:dyDescent="0.45">
      <c r="A13" s="1" t="s">
        <v>89</v>
      </c>
      <c r="C13" s="19">
        <v>26</v>
      </c>
      <c r="E13" s="27" t="s">
        <v>109</v>
      </c>
      <c r="G13" s="32">
        <v>10</v>
      </c>
      <c r="H13" s="32"/>
      <c r="I13" s="32">
        <v>4236351</v>
      </c>
      <c r="J13" s="32"/>
      <c r="K13" s="32">
        <v>29939</v>
      </c>
      <c r="L13" s="32"/>
      <c r="M13" s="32">
        <v>4206412</v>
      </c>
      <c r="N13" s="32"/>
      <c r="O13" s="32">
        <v>-325342</v>
      </c>
      <c r="P13" s="32"/>
      <c r="Q13" s="32">
        <v>35584</v>
      </c>
      <c r="R13" s="18"/>
      <c r="S13" s="32">
        <v>-360926</v>
      </c>
      <c r="V13" s="34"/>
    </row>
    <row r="14" spans="1:22" x14ac:dyDescent="0.45">
      <c r="A14" s="1" t="s">
        <v>93</v>
      </c>
      <c r="C14" s="18">
        <v>17</v>
      </c>
      <c r="E14" s="1" t="s">
        <v>109</v>
      </c>
      <c r="G14" s="32">
        <v>0</v>
      </c>
      <c r="H14" s="32"/>
      <c r="I14" s="32">
        <v>0</v>
      </c>
      <c r="J14" s="32"/>
      <c r="K14" s="32">
        <v>0</v>
      </c>
      <c r="L14" s="32"/>
      <c r="M14" s="32">
        <v>0</v>
      </c>
      <c r="N14" s="32"/>
      <c r="O14" s="32">
        <v>1282</v>
      </c>
      <c r="P14" s="32"/>
      <c r="Q14" s="32">
        <v>0</v>
      </c>
      <c r="R14" s="32"/>
      <c r="S14" s="32">
        <v>1282</v>
      </c>
      <c r="V14" s="34"/>
    </row>
    <row r="15" spans="1:22" s="18" customFormat="1" ht="30.75" thickBot="1" x14ac:dyDescent="0.8">
      <c r="A15" s="64"/>
      <c r="B15" s="64"/>
      <c r="C15" s="64"/>
      <c r="D15" s="64"/>
      <c r="E15" s="64"/>
      <c r="G15" s="32"/>
      <c r="H15" s="32"/>
      <c r="I15" s="33">
        <f>SUM(I8:I14)</f>
        <v>10133304</v>
      </c>
      <c r="J15" s="32"/>
      <c r="K15" s="33">
        <f>SUM(K8:K14)</f>
        <v>47920</v>
      </c>
      <c r="L15" s="32"/>
      <c r="M15" s="33">
        <f>SUM(M8:M14)</f>
        <v>10085384</v>
      </c>
      <c r="N15" s="32"/>
      <c r="O15" s="33">
        <f>SUM(O8:O14)</f>
        <v>169233019</v>
      </c>
      <c r="P15" s="32"/>
      <c r="Q15" s="33">
        <f>SUM(Q8:Q14)</f>
        <v>54843</v>
      </c>
      <c r="S15" s="33">
        <f>SUM(S8:S14)</f>
        <v>169178176</v>
      </c>
    </row>
    <row r="16" spans="1:22" ht="19.5" thickTop="1" x14ac:dyDescent="0.45"/>
    <row r="17" spans="10:19" x14ac:dyDescent="0.45">
      <c r="K17" s="34"/>
    </row>
    <row r="18" spans="10:19" x14ac:dyDescent="0.45">
      <c r="K18" s="34"/>
    </row>
    <row r="20" spans="10:19" x14ac:dyDescent="0.45">
      <c r="K20" s="34"/>
    </row>
    <row r="21" spans="10:19" x14ac:dyDescent="0.45">
      <c r="J21" s="34"/>
      <c r="K21" s="34"/>
    </row>
    <row r="22" spans="10:19" x14ac:dyDescent="0.45">
      <c r="K22" s="34"/>
    </row>
    <row r="23" spans="10:19" x14ac:dyDescent="0.45">
      <c r="S23" s="34"/>
    </row>
  </sheetData>
  <mergeCells count="7">
    <mergeCell ref="A15:E15"/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X47"/>
  <sheetViews>
    <sheetView rightToLeft="1" view="pageBreakPreview" zoomScale="41" zoomScaleNormal="91" zoomScaleSheetLayoutView="41" workbookViewId="0">
      <selection activeCell="E33" sqref="E33"/>
    </sheetView>
  </sheetViews>
  <sheetFormatPr defaultRowHeight="18.75" x14ac:dyDescent="0.45"/>
  <cols>
    <col min="1" max="1" width="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9.42578125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2" width="14.42578125" style="1" bestFit="1" customWidth="1"/>
    <col min="23" max="23" width="9.140625" style="1"/>
    <col min="24" max="24" width="13.5703125" style="1" bestFit="1" customWidth="1"/>
    <col min="25" max="16384" width="9.140625" style="1"/>
  </cols>
  <sheetData>
    <row r="2" spans="1:22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2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2" ht="30" x14ac:dyDescent="0.45">
      <c r="A4" s="56" t="s">
        <v>185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2" ht="24.75" thickBot="1" x14ac:dyDescent="0.6">
      <c r="A6" s="57" t="s">
        <v>3</v>
      </c>
      <c r="B6" s="5"/>
      <c r="C6" s="65" t="s">
        <v>111</v>
      </c>
      <c r="D6" s="65" t="s">
        <v>111</v>
      </c>
      <c r="E6" s="65" t="s">
        <v>111</v>
      </c>
      <c r="F6" s="65" t="s">
        <v>111</v>
      </c>
      <c r="G6" s="65" t="s">
        <v>111</v>
      </c>
      <c r="H6" s="5"/>
      <c r="I6" s="65" t="s">
        <v>101</v>
      </c>
      <c r="J6" s="65" t="s">
        <v>101</v>
      </c>
      <c r="K6" s="65" t="s">
        <v>101</v>
      </c>
      <c r="L6" s="65" t="s">
        <v>101</v>
      </c>
      <c r="M6" s="65" t="s">
        <v>101</v>
      </c>
      <c r="N6" s="5"/>
      <c r="O6" s="65" t="s">
        <v>102</v>
      </c>
      <c r="P6" s="65" t="s">
        <v>102</v>
      </c>
      <c r="Q6" s="65" t="s">
        <v>102</v>
      </c>
      <c r="R6" s="65" t="s">
        <v>102</v>
      </c>
      <c r="S6" s="65" t="s">
        <v>102</v>
      </c>
    </row>
    <row r="7" spans="1:22" ht="22.5" x14ac:dyDescent="0.55000000000000004">
      <c r="A7" s="55" t="s">
        <v>3</v>
      </c>
      <c r="B7" s="5"/>
      <c r="C7" s="36" t="s">
        <v>112</v>
      </c>
      <c r="E7" s="36" t="s">
        <v>113</v>
      </c>
      <c r="G7" s="36" t="s">
        <v>114</v>
      </c>
      <c r="I7" s="36" t="s">
        <v>115</v>
      </c>
      <c r="K7" s="36" t="s">
        <v>106</v>
      </c>
      <c r="M7" s="36" t="s">
        <v>116</v>
      </c>
      <c r="O7" s="36" t="s">
        <v>115</v>
      </c>
      <c r="Q7" s="36" t="s">
        <v>106</v>
      </c>
      <c r="S7" s="36" t="s">
        <v>116</v>
      </c>
    </row>
    <row r="8" spans="1:22" ht="22.5" x14ac:dyDescent="0.45">
      <c r="A8" s="1" t="s">
        <v>51</v>
      </c>
      <c r="C8" s="37" t="s">
        <v>194</v>
      </c>
      <c r="D8" s="37"/>
      <c r="E8" s="9">
        <v>1464946</v>
      </c>
      <c r="F8" s="9"/>
      <c r="G8" s="9">
        <v>3050</v>
      </c>
      <c r="H8" s="9"/>
      <c r="I8" s="9">
        <v>4468085300</v>
      </c>
      <c r="J8" s="9"/>
      <c r="K8" s="9">
        <v>66327852</v>
      </c>
      <c r="L8" s="9"/>
      <c r="M8" s="9">
        <v>4401757448</v>
      </c>
      <c r="N8" s="9"/>
      <c r="O8" s="9">
        <v>4468085300</v>
      </c>
      <c r="P8" s="9"/>
      <c r="Q8" s="9">
        <v>66327852</v>
      </c>
      <c r="R8" s="9"/>
      <c r="S8" s="9">
        <v>4401757448</v>
      </c>
      <c r="U8" s="34"/>
      <c r="V8" s="34"/>
    </row>
    <row r="9" spans="1:22" ht="22.5" x14ac:dyDescent="0.45">
      <c r="A9" s="1" t="s">
        <v>47</v>
      </c>
      <c r="C9" s="37" t="s">
        <v>178</v>
      </c>
      <c r="D9" s="37"/>
      <c r="E9" s="9">
        <v>7094833</v>
      </c>
      <c r="F9" s="9"/>
      <c r="G9" s="9">
        <v>565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4008580645</v>
      </c>
      <c r="P9" s="9"/>
      <c r="Q9" s="9">
        <v>237622049</v>
      </c>
      <c r="R9" s="9"/>
      <c r="S9" s="9">
        <v>3770958596</v>
      </c>
      <c r="U9" s="34"/>
      <c r="V9" s="34"/>
    </row>
    <row r="10" spans="1:22" ht="22.5" x14ac:dyDescent="0.45">
      <c r="A10" s="1" t="s">
        <v>130</v>
      </c>
      <c r="C10" s="37" t="s">
        <v>194</v>
      </c>
      <c r="D10" s="37"/>
      <c r="E10" s="9">
        <v>5296215</v>
      </c>
      <c r="F10" s="9"/>
      <c r="G10" s="9">
        <v>500</v>
      </c>
      <c r="H10" s="9"/>
      <c r="I10" s="9">
        <v>2648107500</v>
      </c>
      <c r="J10" s="9"/>
      <c r="K10" s="9">
        <v>172923793</v>
      </c>
      <c r="L10" s="9"/>
      <c r="M10" s="9">
        <v>2475183707</v>
      </c>
      <c r="N10" s="9"/>
      <c r="O10" s="9">
        <v>2648107500</v>
      </c>
      <c r="P10" s="9"/>
      <c r="Q10" s="9">
        <v>172923793</v>
      </c>
      <c r="R10" s="9"/>
      <c r="S10" s="9">
        <v>2475183707</v>
      </c>
      <c r="U10" s="34"/>
      <c r="V10" s="34"/>
    </row>
    <row r="11" spans="1:22" ht="22.5" x14ac:dyDescent="0.45">
      <c r="A11" s="1" t="s">
        <v>18</v>
      </c>
      <c r="C11" s="37" t="s">
        <v>195</v>
      </c>
      <c r="D11" s="37"/>
      <c r="E11" s="9">
        <v>18251127</v>
      </c>
      <c r="F11" s="9"/>
      <c r="G11" s="9">
        <v>125</v>
      </c>
      <c r="H11" s="9"/>
      <c r="I11" s="9">
        <v>2281390875</v>
      </c>
      <c r="J11" s="9"/>
      <c r="K11" s="9">
        <v>15519666</v>
      </c>
      <c r="L11" s="9"/>
      <c r="M11" s="9">
        <v>2265871209</v>
      </c>
      <c r="N11" s="9"/>
      <c r="O11" s="9">
        <v>2281390875</v>
      </c>
      <c r="P11" s="9"/>
      <c r="Q11" s="9">
        <v>15519666</v>
      </c>
      <c r="R11" s="9"/>
      <c r="S11" s="9">
        <v>2265871209</v>
      </c>
      <c r="U11" s="34"/>
      <c r="V11" s="34"/>
    </row>
    <row r="12" spans="1:22" ht="22.5" x14ac:dyDescent="0.45">
      <c r="A12" s="1" t="s">
        <v>57</v>
      </c>
      <c r="C12" s="37" t="s">
        <v>186</v>
      </c>
      <c r="D12" s="37"/>
      <c r="E12" s="9">
        <v>2222267</v>
      </c>
      <c r="F12" s="9"/>
      <c r="G12" s="9">
        <v>2350</v>
      </c>
      <c r="H12" s="9"/>
      <c r="I12" s="9">
        <v>5222327450</v>
      </c>
      <c r="J12" s="9"/>
      <c r="K12" s="9">
        <v>101710877</v>
      </c>
      <c r="L12" s="9"/>
      <c r="M12" s="9">
        <v>5120616573</v>
      </c>
      <c r="N12" s="9"/>
      <c r="O12" s="9">
        <v>5222327450</v>
      </c>
      <c r="P12" s="9"/>
      <c r="Q12" s="9">
        <v>101710877</v>
      </c>
      <c r="R12" s="9"/>
      <c r="S12" s="9">
        <v>5120616573</v>
      </c>
      <c r="U12" s="34"/>
      <c r="V12" s="34"/>
    </row>
    <row r="13" spans="1:22" ht="22.5" x14ac:dyDescent="0.45">
      <c r="A13" s="1" t="s">
        <v>35</v>
      </c>
      <c r="C13" s="37" t="s">
        <v>4</v>
      </c>
      <c r="D13" s="37"/>
      <c r="E13" s="9">
        <v>5580000</v>
      </c>
      <c r="F13" s="9"/>
      <c r="G13" s="9">
        <v>2350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13113000000</v>
      </c>
      <c r="P13" s="9"/>
      <c r="Q13" s="9">
        <v>0</v>
      </c>
      <c r="R13" s="9"/>
      <c r="S13" s="9">
        <v>13113000000</v>
      </c>
      <c r="U13" s="34"/>
      <c r="V13" s="34"/>
    </row>
    <row r="14" spans="1:22" ht="22.5" x14ac:dyDescent="0.45">
      <c r="A14" s="1" t="s">
        <v>49</v>
      </c>
      <c r="C14" s="37" t="s">
        <v>186</v>
      </c>
      <c r="D14" s="37"/>
      <c r="E14" s="9">
        <v>12620216</v>
      </c>
      <c r="F14" s="9"/>
      <c r="G14" s="9">
        <v>480</v>
      </c>
      <c r="H14" s="9"/>
      <c r="I14" s="9">
        <v>6057703680</v>
      </c>
      <c r="J14" s="9"/>
      <c r="K14" s="9">
        <v>246765853</v>
      </c>
      <c r="L14" s="9"/>
      <c r="M14" s="9">
        <v>5810937827</v>
      </c>
      <c r="N14" s="9"/>
      <c r="O14" s="9">
        <v>6057703680</v>
      </c>
      <c r="P14" s="9"/>
      <c r="Q14" s="9">
        <v>246765853</v>
      </c>
      <c r="R14" s="9"/>
      <c r="S14" s="9">
        <v>5810937827</v>
      </c>
      <c r="U14" s="34"/>
      <c r="V14" s="34"/>
    </row>
    <row r="15" spans="1:22" ht="22.5" x14ac:dyDescent="0.45">
      <c r="A15" s="1" t="s">
        <v>45</v>
      </c>
      <c r="C15" s="37" t="s">
        <v>196</v>
      </c>
      <c r="D15" s="37"/>
      <c r="E15" s="9">
        <v>31398242</v>
      </c>
      <c r="F15" s="9"/>
      <c r="G15" s="9">
        <v>40</v>
      </c>
      <c r="H15" s="9"/>
      <c r="I15" s="9">
        <v>1255929680</v>
      </c>
      <c r="J15" s="9"/>
      <c r="K15" s="9">
        <v>42390744</v>
      </c>
      <c r="L15" s="9"/>
      <c r="M15" s="9">
        <v>1213538936</v>
      </c>
      <c r="N15" s="9"/>
      <c r="O15" s="9">
        <v>1255929680</v>
      </c>
      <c r="P15" s="9"/>
      <c r="Q15" s="9">
        <v>42390744</v>
      </c>
      <c r="R15" s="9"/>
      <c r="S15" s="9">
        <v>1213538936</v>
      </c>
      <c r="U15" s="34"/>
      <c r="V15" s="34"/>
    </row>
    <row r="16" spans="1:22" ht="22.5" x14ac:dyDescent="0.45">
      <c r="A16" s="1" t="s">
        <v>131</v>
      </c>
      <c r="C16" s="37" t="s">
        <v>197</v>
      </c>
      <c r="D16" s="37"/>
      <c r="E16" s="9">
        <v>4078546</v>
      </c>
      <c r="F16" s="9"/>
      <c r="G16" s="9">
        <v>2200</v>
      </c>
      <c r="H16" s="9"/>
      <c r="I16" s="9">
        <v>8972801200</v>
      </c>
      <c r="J16" s="9"/>
      <c r="K16" s="9">
        <v>342834301</v>
      </c>
      <c r="L16" s="9"/>
      <c r="M16" s="9">
        <v>8629966899</v>
      </c>
      <c r="N16" s="9"/>
      <c r="O16" s="9">
        <v>8972801200</v>
      </c>
      <c r="P16" s="9"/>
      <c r="Q16" s="9">
        <v>342834301</v>
      </c>
      <c r="R16" s="9"/>
      <c r="S16" s="9">
        <v>8629966899</v>
      </c>
      <c r="U16" s="34"/>
      <c r="V16" s="34"/>
    </row>
    <row r="17" spans="1:24" ht="22.5" x14ac:dyDescent="0.45">
      <c r="A17" s="1" t="s">
        <v>31</v>
      </c>
      <c r="C17" s="37" t="s">
        <v>179</v>
      </c>
      <c r="D17" s="37"/>
      <c r="E17" s="9">
        <v>875355</v>
      </c>
      <c r="F17" s="9"/>
      <c r="G17" s="9">
        <v>4214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3688745970</v>
      </c>
      <c r="P17" s="9"/>
      <c r="Q17" s="9">
        <v>284467135</v>
      </c>
      <c r="R17" s="9"/>
      <c r="S17" s="9">
        <v>3404278835</v>
      </c>
      <c r="U17" s="34"/>
      <c r="V17" s="34"/>
      <c r="X17" s="9"/>
    </row>
    <row r="18" spans="1:24" ht="22.5" x14ac:dyDescent="0.45">
      <c r="A18" s="1" t="s">
        <v>19</v>
      </c>
      <c r="C18" s="37" t="s">
        <v>198</v>
      </c>
      <c r="D18" s="37"/>
      <c r="E18" s="9">
        <v>548956</v>
      </c>
      <c r="F18" s="9"/>
      <c r="G18" s="9">
        <v>7569</v>
      </c>
      <c r="H18" s="9"/>
      <c r="I18" s="9">
        <v>4155047964</v>
      </c>
      <c r="J18" s="9"/>
      <c r="K18" s="9">
        <v>559096555</v>
      </c>
      <c r="L18" s="9"/>
      <c r="M18" s="9">
        <v>3595951409</v>
      </c>
      <c r="N18" s="9"/>
      <c r="O18" s="9">
        <v>4155047964</v>
      </c>
      <c r="P18" s="9"/>
      <c r="Q18" s="9">
        <v>559096555</v>
      </c>
      <c r="R18" s="9"/>
      <c r="S18" s="9">
        <v>3595951409</v>
      </c>
      <c r="U18" s="34"/>
      <c r="V18" s="34"/>
      <c r="X18" s="9"/>
    </row>
    <row r="19" spans="1:24" ht="22.5" x14ac:dyDescent="0.45">
      <c r="A19" s="1" t="s">
        <v>37</v>
      </c>
      <c r="C19" s="37" t="s">
        <v>117</v>
      </c>
      <c r="D19" s="37"/>
      <c r="E19" s="9">
        <v>3410921</v>
      </c>
      <c r="F19" s="9"/>
      <c r="G19" s="9">
        <v>2840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9687015640</v>
      </c>
      <c r="P19" s="9"/>
      <c r="Q19" s="9">
        <v>491279077</v>
      </c>
      <c r="R19" s="9"/>
      <c r="S19" s="9">
        <v>9195736563</v>
      </c>
      <c r="U19" s="34"/>
      <c r="V19" s="34"/>
      <c r="X19" s="9"/>
    </row>
    <row r="20" spans="1:24" ht="22.5" x14ac:dyDescent="0.45">
      <c r="A20" s="1" t="s">
        <v>63</v>
      </c>
      <c r="C20" s="37" t="s">
        <v>199</v>
      </c>
      <c r="D20" s="37"/>
      <c r="E20" s="9">
        <v>7530932</v>
      </c>
      <c r="F20" s="9"/>
      <c r="G20" s="9">
        <v>900</v>
      </c>
      <c r="H20" s="9"/>
      <c r="I20" s="9">
        <v>6777838800</v>
      </c>
      <c r="J20" s="9"/>
      <c r="K20" s="9">
        <v>224431748</v>
      </c>
      <c r="L20" s="9"/>
      <c r="M20" s="9">
        <v>6553407052</v>
      </c>
      <c r="N20" s="9"/>
      <c r="O20" s="9">
        <v>6777838800</v>
      </c>
      <c r="P20" s="9"/>
      <c r="Q20" s="9">
        <v>224431748</v>
      </c>
      <c r="R20" s="9"/>
      <c r="S20" s="9">
        <v>6553407052</v>
      </c>
      <c r="U20" s="34"/>
      <c r="V20" s="34"/>
    </row>
    <row r="21" spans="1:24" ht="22.5" x14ac:dyDescent="0.45">
      <c r="A21" s="1" t="s">
        <v>20</v>
      </c>
      <c r="C21" s="37" t="s">
        <v>180</v>
      </c>
      <c r="D21" s="37"/>
      <c r="E21" s="9">
        <v>2906383</v>
      </c>
      <c r="F21" s="9"/>
      <c r="G21" s="9">
        <v>243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706251069</v>
      </c>
      <c r="P21" s="9"/>
      <c r="Q21" s="9">
        <v>79807229</v>
      </c>
      <c r="R21" s="9"/>
      <c r="S21" s="9">
        <v>626443840</v>
      </c>
      <c r="U21" s="34"/>
      <c r="V21" s="34"/>
    </row>
    <row r="22" spans="1:24" ht="22.5" x14ac:dyDescent="0.45">
      <c r="A22" s="1" t="s">
        <v>42</v>
      </c>
      <c r="C22" s="37" t="s">
        <v>195</v>
      </c>
      <c r="D22" s="37"/>
      <c r="E22" s="9">
        <v>29864900</v>
      </c>
      <c r="F22" s="9"/>
      <c r="G22" s="9">
        <v>500</v>
      </c>
      <c r="H22" s="9"/>
      <c r="I22" s="9">
        <v>14932450000</v>
      </c>
      <c r="J22" s="9"/>
      <c r="K22" s="9">
        <v>504007247</v>
      </c>
      <c r="L22" s="9"/>
      <c r="M22" s="9">
        <v>14428442753</v>
      </c>
      <c r="N22" s="9"/>
      <c r="O22" s="9">
        <v>14932450000</v>
      </c>
      <c r="P22" s="9"/>
      <c r="Q22" s="9">
        <v>504007247</v>
      </c>
      <c r="R22" s="9"/>
      <c r="S22" s="9">
        <v>14428442753</v>
      </c>
      <c r="U22" s="34"/>
      <c r="V22" s="34"/>
    </row>
    <row r="23" spans="1:24" ht="22.5" x14ac:dyDescent="0.45">
      <c r="A23" s="1" t="s">
        <v>36</v>
      </c>
      <c r="C23" s="37" t="s">
        <v>118</v>
      </c>
      <c r="D23" s="37"/>
      <c r="E23" s="9">
        <v>2241110</v>
      </c>
      <c r="F23" s="9"/>
      <c r="G23" s="9">
        <v>3370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7552540700</v>
      </c>
      <c r="P23" s="9"/>
      <c r="Q23" s="9">
        <v>20635357</v>
      </c>
      <c r="R23" s="9"/>
      <c r="S23" s="9">
        <v>7531905343</v>
      </c>
      <c r="U23" s="34"/>
      <c r="V23" s="34"/>
    </row>
    <row r="24" spans="1:24" ht="22.5" x14ac:dyDescent="0.45">
      <c r="A24" s="1" t="s">
        <v>52</v>
      </c>
      <c r="C24" s="37" t="s">
        <v>197</v>
      </c>
      <c r="D24" s="37"/>
      <c r="E24" s="9">
        <v>894394</v>
      </c>
      <c r="F24" s="9"/>
      <c r="G24" s="9">
        <v>4790</v>
      </c>
      <c r="H24" s="9"/>
      <c r="I24" s="9">
        <v>4284147260</v>
      </c>
      <c r="J24" s="9"/>
      <c r="K24" s="9">
        <v>256552283</v>
      </c>
      <c r="L24" s="9"/>
      <c r="M24" s="9">
        <v>4027594977</v>
      </c>
      <c r="N24" s="9"/>
      <c r="O24" s="9">
        <v>4284147260</v>
      </c>
      <c r="P24" s="9"/>
      <c r="Q24" s="9">
        <v>256552283</v>
      </c>
      <c r="R24" s="9"/>
      <c r="S24" s="9">
        <v>4027594977</v>
      </c>
      <c r="U24" s="34"/>
      <c r="V24" s="34"/>
    </row>
    <row r="25" spans="1:24" ht="22.5" x14ac:dyDescent="0.45">
      <c r="A25" s="1" t="s">
        <v>21</v>
      </c>
      <c r="C25" s="37" t="s">
        <v>200</v>
      </c>
      <c r="D25" s="37"/>
      <c r="E25" s="9">
        <v>4858308</v>
      </c>
      <c r="F25" s="9"/>
      <c r="G25" s="9">
        <v>2000</v>
      </c>
      <c r="H25" s="9"/>
      <c r="I25" s="9">
        <v>9716616000</v>
      </c>
      <c r="J25" s="9"/>
      <c r="K25" s="9">
        <v>414150846</v>
      </c>
      <c r="L25" s="9"/>
      <c r="M25" s="9">
        <v>9302465154</v>
      </c>
      <c r="N25" s="9"/>
      <c r="O25" s="9">
        <v>9716616000</v>
      </c>
      <c r="P25" s="9"/>
      <c r="Q25" s="9">
        <v>414150846</v>
      </c>
      <c r="R25" s="9"/>
      <c r="S25" s="9">
        <v>9302465154</v>
      </c>
      <c r="U25" s="34"/>
      <c r="V25" s="34"/>
    </row>
    <row r="26" spans="1:24" ht="22.5" x14ac:dyDescent="0.45">
      <c r="A26" s="1" t="s">
        <v>46</v>
      </c>
      <c r="C26" s="37" t="s">
        <v>119</v>
      </c>
      <c r="D26" s="37"/>
      <c r="E26" s="9">
        <v>3140135</v>
      </c>
      <c r="F26" s="9"/>
      <c r="G26" s="9">
        <v>5100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16014688500</v>
      </c>
      <c r="P26" s="9"/>
      <c r="Q26" s="9">
        <v>0</v>
      </c>
      <c r="R26" s="9"/>
      <c r="S26" s="9">
        <v>16014688500</v>
      </c>
      <c r="U26" s="34"/>
      <c r="V26" s="34"/>
    </row>
    <row r="27" spans="1:24" ht="22.5" x14ac:dyDescent="0.45">
      <c r="A27" s="1" t="s">
        <v>50</v>
      </c>
      <c r="C27" s="37" t="s">
        <v>201</v>
      </c>
      <c r="D27" s="37"/>
      <c r="E27" s="9">
        <v>284023</v>
      </c>
      <c r="F27" s="9"/>
      <c r="G27" s="9">
        <v>11120</v>
      </c>
      <c r="H27" s="9"/>
      <c r="I27" s="9">
        <v>3158335760</v>
      </c>
      <c r="J27" s="9"/>
      <c r="K27" s="9">
        <v>418484180</v>
      </c>
      <c r="L27" s="9"/>
      <c r="M27" s="9">
        <v>2739851580</v>
      </c>
      <c r="N27" s="9"/>
      <c r="O27" s="9">
        <v>3158335760</v>
      </c>
      <c r="P27" s="9"/>
      <c r="Q27" s="9">
        <v>418484180</v>
      </c>
      <c r="R27" s="9"/>
      <c r="S27" s="9">
        <v>2739851580</v>
      </c>
      <c r="U27" s="34"/>
      <c r="V27" s="34"/>
    </row>
    <row r="28" spans="1:24" ht="22.5" x14ac:dyDescent="0.45">
      <c r="A28" s="1" t="s">
        <v>60</v>
      </c>
      <c r="C28" s="37" t="s">
        <v>120</v>
      </c>
      <c r="D28" s="37"/>
      <c r="E28" s="9">
        <v>200000</v>
      </c>
      <c r="F28" s="9"/>
      <c r="G28" s="9">
        <v>747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149400000</v>
      </c>
      <c r="P28" s="9"/>
      <c r="Q28" s="9">
        <v>16559562</v>
      </c>
      <c r="R28" s="9"/>
      <c r="S28" s="9">
        <v>132840438</v>
      </c>
      <c r="U28" s="34"/>
      <c r="V28" s="34"/>
    </row>
    <row r="29" spans="1:24" ht="22.5" x14ac:dyDescent="0.45">
      <c r="A29" s="1" t="s">
        <v>43</v>
      </c>
      <c r="C29" s="37" t="s">
        <v>180</v>
      </c>
      <c r="D29" s="37"/>
      <c r="E29" s="9">
        <v>3122204</v>
      </c>
      <c r="F29" s="9"/>
      <c r="G29" s="9">
        <v>677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2113732108</v>
      </c>
      <c r="P29" s="9"/>
      <c r="Q29" s="9">
        <v>90093500</v>
      </c>
      <c r="R29" s="9"/>
      <c r="S29" s="9">
        <v>2023638608</v>
      </c>
      <c r="U29" s="34"/>
      <c r="V29" s="34"/>
    </row>
    <row r="30" spans="1:24" ht="22.5" x14ac:dyDescent="0.45">
      <c r="A30" s="1" t="s">
        <v>41</v>
      </c>
      <c r="C30" s="37" t="s">
        <v>202</v>
      </c>
      <c r="D30" s="37"/>
      <c r="E30" s="9">
        <v>2620965</v>
      </c>
      <c r="F30" s="9"/>
      <c r="G30" s="9">
        <v>1100</v>
      </c>
      <c r="H30" s="9"/>
      <c r="I30" s="9">
        <v>2883061500</v>
      </c>
      <c r="J30" s="9"/>
      <c r="K30" s="9">
        <v>144434441</v>
      </c>
      <c r="L30" s="9"/>
      <c r="M30" s="9">
        <v>2738627059</v>
      </c>
      <c r="N30" s="9"/>
      <c r="O30" s="9">
        <v>2883061500</v>
      </c>
      <c r="P30" s="9"/>
      <c r="Q30" s="9">
        <v>144434441</v>
      </c>
      <c r="R30" s="9"/>
      <c r="S30" s="9">
        <v>2738627059</v>
      </c>
      <c r="U30" s="34"/>
      <c r="V30" s="34"/>
    </row>
    <row r="31" spans="1:24" ht="22.5" x14ac:dyDescent="0.45">
      <c r="A31" s="1" t="s">
        <v>54</v>
      </c>
      <c r="C31" s="37" t="s">
        <v>121</v>
      </c>
      <c r="D31" s="37"/>
      <c r="E31" s="9">
        <v>3485179</v>
      </c>
      <c r="F31" s="9"/>
      <c r="G31" s="9">
        <v>540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1881996660</v>
      </c>
      <c r="P31" s="9"/>
      <c r="Q31" s="9">
        <v>112701667</v>
      </c>
      <c r="R31" s="9"/>
      <c r="S31" s="9">
        <v>1769294993</v>
      </c>
      <c r="U31" s="34"/>
      <c r="V31" s="34"/>
    </row>
    <row r="32" spans="1:24" ht="22.5" x14ac:dyDescent="0.45">
      <c r="A32" s="1" t="s">
        <v>26</v>
      </c>
      <c r="C32" s="37" t="s">
        <v>180</v>
      </c>
      <c r="D32" s="37"/>
      <c r="E32" s="9">
        <v>7573702</v>
      </c>
      <c r="F32" s="9"/>
      <c r="G32" s="9">
        <v>572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4332157544</v>
      </c>
      <c r="P32" s="9"/>
      <c r="Q32" s="9">
        <v>0</v>
      </c>
      <c r="R32" s="9"/>
      <c r="S32" s="9">
        <v>4332157544</v>
      </c>
      <c r="U32" s="34"/>
      <c r="V32" s="34"/>
    </row>
    <row r="33" spans="1:22" ht="22.5" x14ac:dyDescent="0.45">
      <c r="A33" s="1" t="s">
        <v>25</v>
      </c>
      <c r="C33" s="37" t="s">
        <v>181</v>
      </c>
      <c r="D33" s="37"/>
      <c r="E33" s="9">
        <v>1195203</v>
      </c>
      <c r="F33" s="9"/>
      <c r="G33" s="9">
        <v>3875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4631411625</v>
      </c>
      <c r="P33" s="9"/>
      <c r="Q33" s="9">
        <v>533314066</v>
      </c>
      <c r="R33" s="9"/>
      <c r="S33" s="9">
        <v>4098097559</v>
      </c>
      <c r="U33" s="34"/>
      <c r="V33" s="34"/>
    </row>
    <row r="34" spans="1:22" ht="22.5" x14ac:dyDescent="0.45">
      <c r="A34" s="1" t="s">
        <v>28</v>
      </c>
      <c r="C34" s="37" t="s">
        <v>182</v>
      </c>
      <c r="D34" s="37"/>
      <c r="E34" s="9">
        <v>666870</v>
      </c>
      <c r="F34" s="9"/>
      <c r="G34" s="9">
        <v>4290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2860872300</v>
      </c>
      <c r="P34" s="9"/>
      <c r="Q34" s="9">
        <v>222291404</v>
      </c>
      <c r="R34" s="9"/>
      <c r="S34" s="9">
        <v>2638580896</v>
      </c>
      <c r="U34" s="34"/>
      <c r="V34" s="34"/>
    </row>
    <row r="35" spans="1:22" ht="22.5" x14ac:dyDescent="0.45">
      <c r="A35" s="74" t="s">
        <v>23</v>
      </c>
      <c r="C35" s="37" t="s">
        <v>183</v>
      </c>
      <c r="D35" s="37"/>
      <c r="E35" s="9">
        <v>3863168</v>
      </c>
      <c r="F35" s="9"/>
      <c r="G35" s="9">
        <v>1300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5022118400</v>
      </c>
      <c r="P35" s="9"/>
      <c r="Q35" s="9">
        <v>0</v>
      </c>
      <c r="R35" s="9"/>
      <c r="S35" s="9">
        <v>5022118400</v>
      </c>
      <c r="U35" s="34"/>
      <c r="V35" s="34"/>
    </row>
    <row r="36" spans="1:22" ht="22.5" x14ac:dyDescent="0.45">
      <c r="A36" s="74" t="s">
        <v>139</v>
      </c>
      <c r="C36" s="37" t="s">
        <v>200</v>
      </c>
      <c r="D36" s="37"/>
      <c r="E36" s="9">
        <v>8899697</v>
      </c>
      <c r="F36" s="9"/>
      <c r="G36" s="9">
        <v>44</v>
      </c>
      <c r="H36" s="9"/>
      <c r="I36" s="9">
        <v>391586668</v>
      </c>
      <c r="J36" s="9"/>
      <c r="K36" s="9">
        <v>15704659</v>
      </c>
      <c r="L36" s="9"/>
      <c r="M36" s="9">
        <v>375882009</v>
      </c>
      <c r="N36" s="9"/>
      <c r="O36" s="9">
        <v>391586668</v>
      </c>
      <c r="P36" s="9"/>
      <c r="Q36" s="9">
        <v>15704659</v>
      </c>
      <c r="R36" s="9"/>
      <c r="S36" s="9">
        <v>375882009</v>
      </c>
      <c r="U36" s="34"/>
      <c r="V36" s="34"/>
    </row>
    <row r="37" spans="1:22" ht="22.5" x14ac:dyDescent="0.45">
      <c r="A37" s="74" t="s">
        <v>58</v>
      </c>
      <c r="C37" s="37" t="s">
        <v>184</v>
      </c>
      <c r="D37" s="37"/>
      <c r="E37" s="9">
        <v>502453</v>
      </c>
      <c r="F37" s="9"/>
      <c r="G37" s="9">
        <v>1000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502453000</v>
      </c>
      <c r="P37" s="9"/>
      <c r="Q37" s="9">
        <v>61333710</v>
      </c>
      <c r="R37" s="9"/>
      <c r="S37" s="9">
        <v>441119290</v>
      </c>
      <c r="U37" s="34"/>
      <c r="V37" s="34"/>
    </row>
    <row r="38" spans="1:22" ht="22.5" x14ac:dyDescent="0.45">
      <c r="A38" s="74" t="s">
        <v>44</v>
      </c>
      <c r="C38" s="37" t="s">
        <v>122</v>
      </c>
      <c r="D38" s="37"/>
      <c r="E38" s="9">
        <v>1001924</v>
      </c>
      <c r="F38" s="9"/>
      <c r="G38" s="9">
        <v>2900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2971548800</v>
      </c>
      <c r="P38" s="9"/>
      <c r="Q38" s="9">
        <v>0</v>
      </c>
      <c r="R38" s="9"/>
      <c r="S38" s="9">
        <f>O38-Q38</f>
        <v>2971548800</v>
      </c>
      <c r="U38" s="34"/>
      <c r="V38" s="34"/>
    </row>
    <row r="39" spans="1:22" ht="22.5" x14ac:dyDescent="0.45">
      <c r="A39" s="74" t="s">
        <v>40</v>
      </c>
      <c r="C39" s="37" t="s">
        <v>200</v>
      </c>
      <c r="D39" s="37"/>
      <c r="E39" s="9">
        <v>5536099</v>
      </c>
      <c r="F39" s="9"/>
      <c r="G39" s="9">
        <v>200</v>
      </c>
      <c r="H39" s="9"/>
      <c r="I39" s="9">
        <v>1107219800</v>
      </c>
      <c r="J39" s="9"/>
      <c r="K39" s="9">
        <v>66304856</v>
      </c>
      <c r="L39" s="9"/>
      <c r="M39" s="9">
        <v>1040914944</v>
      </c>
      <c r="N39" s="9"/>
      <c r="O39" s="9">
        <v>1107219800</v>
      </c>
      <c r="P39" s="9"/>
      <c r="Q39" s="9">
        <v>66304856</v>
      </c>
      <c r="R39" s="9"/>
      <c r="S39" s="9">
        <v>1040914944</v>
      </c>
      <c r="U39" s="34"/>
      <c r="V39" s="34"/>
    </row>
    <row r="40" spans="1:22" ht="22.5" x14ac:dyDescent="0.45">
      <c r="A40" s="74" t="s">
        <v>59</v>
      </c>
      <c r="C40" s="37" t="s">
        <v>203</v>
      </c>
      <c r="D40" s="37"/>
      <c r="E40" s="9">
        <v>4332547</v>
      </c>
      <c r="F40" s="9"/>
      <c r="G40" s="9">
        <v>700</v>
      </c>
      <c r="H40" s="9"/>
      <c r="I40" s="9">
        <v>3032782900</v>
      </c>
      <c r="J40" s="9"/>
      <c r="K40" s="9">
        <v>389282581</v>
      </c>
      <c r="L40" s="9"/>
      <c r="M40" s="9">
        <v>2643500319</v>
      </c>
      <c r="N40" s="9"/>
      <c r="O40" s="9">
        <v>3032782900</v>
      </c>
      <c r="P40" s="9"/>
      <c r="Q40" s="9">
        <v>389282581</v>
      </c>
      <c r="R40" s="9"/>
      <c r="S40" s="9">
        <v>2643500319</v>
      </c>
      <c r="U40" s="34"/>
      <c r="V40" s="34"/>
    </row>
    <row r="41" spans="1:22" ht="22.5" x14ac:dyDescent="0.45">
      <c r="A41" s="74" t="s">
        <v>27</v>
      </c>
      <c r="C41" s="37" t="s">
        <v>204</v>
      </c>
      <c r="D41" s="37"/>
      <c r="E41" s="9">
        <v>70247</v>
      </c>
      <c r="F41" s="9"/>
      <c r="G41" s="9">
        <v>29</v>
      </c>
      <c r="H41" s="9"/>
      <c r="I41" s="9">
        <v>2037163</v>
      </c>
      <c r="J41" s="9"/>
      <c r="K41" s="9">
        <v>0</v>
      </c>
      <c r="L41" s="9"/>
      <c r="M41" s="9">
        <f>I41-K41</f>
        <v>2037163</v>
      </c>
      <c r="N41" s="9"/>
      <c r="O41" s="9">
        <v>2037163</v>
      </c>
      <c r="P41" s="9"/>
      <c r="Q41" s="9">
        <v>0</v>
      </c>
      <c r="R41" s="9"/>
      <c r="S41" s="9">
        <v>2037163</v>
      </c>
      <c r="U41" s="34"/>
      <c r="V41" s="34"/>
    </row>
    <row r="42" spans="1:22" ht="22.5" x14ac:dyDescent="0.45">
      <c r="A42" s="1" t="s">
        <v>172</v>
      </c>
      <c r="C42" s="37" t="s">
        <v>198</v>
      </c>
      <c r="D42" s="37"/>
      <c r="E42" s="9">
        <v>8391625</v>
      </c>
      <c r="F42" s="9"/>
      <c r="G42" s="9">
        <v>120</v>
      </c>
      <c r="H42" s="9"/>
      <c r="I42" s="9">
        <v>1006995000</v>
      </c>
      <c r="J42" s="9"/>
      <c r="K42" s="9">
        <v>135499624</v>
      </c>
      <c r="L42" s="9"/>
      <c r="M42" s="9">
        <v>871495376</v>
      </c>
      <c r="N42" s="9"/>
      <c r="O42" s="9">
        <v>1006995000</v>
      </c>
      <c r="P42" s="9"/>
      <c r="Q42" s="9">
        <v>135499624</v>
      </c>
      <c r="R42" s="9"/>
      <c r="S42" s="9">
        <v>871495376</v>
      </c>
      <c r="U42" s="34"/>
      <c r="V42" s="34"/>
    </row>
    <row r="43" spans="1:22" ht="23.25" thickBot="1" x14ac:dyDescent="0.6">
      <c r="I43" s="47">
        <f t="shared" ref="I43:S43" si="0">SUM(I8:I42)</f>
        <v>82354464500</v>
      </c>
      <c r="J43" s="47">
        <f t="shared" si="0"/>
        <v>0</v>
      </c>
      <c r="K43" s="47">
        <f t="shared" si="0"/>
        <v>4116422106</v>
      </c>
      <c r="L43" s="47">
        <f t="shared" si="0"/>
        <v>0</v>
      </c>
      <c r="M43" s="47">
        <f t="shared" si="0"/>
        <v>78238042394</v>
      </c>
      <c r="N43" s="47">
        <f t="shared" si="0"/>
        <v>0</v>
      </c>
      <c r="O43" s="47">
        <f t="shared" si="0"/>
        <v>161590977461</v>
      </c>
      <c r="P43" s="47">
        <f t="shared" si="0"/>
        <v>0</v>
      </c>
      <c r="Q43" s="47">
        <f t="shared" si="0"/>
        <v>6266526862</v>
      </c>
      <c r="R43" s="47">
        <f t="shared" si="0"/>
        <v>0</v>
      </c>
      <c r="S43" s="47">
        <f t="shared" si="0"/>
        <v>155324450599</v>
      </c>
    </row>
    <row r="44" spans="1:22" ht="19.5" thickTop="1" x14ac:dyDescent="0.45">
      <c r="I44" s="3"/>
      <c r="K44" s="3"/>
    </row>
    <row r="45" spans="1:22" x14ac:dyDescent="0.45">
      <c r="I45" s="3"/>
      <c r="M45" s="34"/>
      <c r="O45" s="3"/>
    </row>
    <row r="46" spans="1:22" x14ac:dyDescent="0.45">
      <c r="I46" s="3"/>
      <c r="O46" s="34"/>
    </row>
    <row r="47" spans="1:22" x14ac:dyDescent="0.45">
      <c r="K47" s="34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  <pageSetup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U59"/>
  <sheetViews>
    <sheetView rightToLeft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4.710937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4.7109375" style="1" bestFit="1" customWidth="1"/>
    <col min="18" max="18" width="1" style="1" customWidth="1"/>
    <col min="19" max="19" width="15.7109375" style="1" bestFit="1" customWidth="1"/>
    <col min="20" max="21" width="17.85546875" style="1" bestFit="1" customWidth="1"/>
    <col min="22" max="16384" width="9.140625" style="1"/>
  </cols>
  <sheetData>
    <row r="2" spans="1:20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0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0" ht="30" x14ac:dyDescent="0.45">
      <c r="A4" s="56" t="s">
        <v>187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0" s="7" customFormat="1" ht="19.5" x14ac:dyDescent="0.45">
      <c r="A6" s="67" t="s">
        <v>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K6" s="66" t="s">
        <v>102</v>
      </c>
      <c r="L6" s="66" t="s">
        <v>102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</row>
    <row r="7" spans="1:20" s="7" customFormat="1" ht="19.5" x14ac:dyDescent="0.45">
      <c r="A7" s="66" t="s">
        <v>3</v>
      </c>
      <c r="C7" s="38" t="s">
        <v>7</v>
      </c>
      <c r="E7" s="38" t="s">
        <v>123</v>
      </c>
      <c r="G7" s="38" t="s">
        <v>124</v>
      </c>
      <c r="I7" s="38" t="s">
        <v>125</v>
      </c>
      <c r="K7" s="38" t="s">
        <v>7</v>
      </c>
      <c r="M7" s="38" t="s">
        <v>123</v>
      </c>
      <c r="O7" s="38" t="s">
        <v>124</v>
      </c>
      <c r="Q7" s="38" t="s">
        <v>125</v>
      </c>
    </row>
    <row r="8" spans="1:20" x14ac:dyDescent="0.45">
      <c r="A8" s="1" t="s">
        <v>18</v>
      </c>
      <c r="C8" s="21">
        <v>18251127</v>
      </c>
      <c r="D8" s="20"/>
      <c r="E8" s="21">
        <v>96608987129</v>
      </c>
      <c r="F8" s="20"/>
      <c r="G8" s="21">
        <v>94885446514</v>
      </c>
      <c r="H8" s="20"/>
      <c r="I8" s="21">
        <v>1723540615</v>
      </c>
      <c r="J8" s="20"/>
      <c r="K8" s="21">
        <v>18251127</v>
      </c>
      <c r="L8" s="20"/>
      <c r="M8" s="21">
        <v>96608987129</v>
      </c>
      <c r="N8" s="20"/>
      <c r="O8" s="21">
        <v>64935809133</v>
      </c>
      <c r="P8" s="20"/>
      <c r="Q8" s="21">
        <v>31673177996</v>
      </c>
      <c r="R8" s="18"/>
      <c r="S8" s="3"/>
      <c r="T8" s="3"/>
    </row>
    <row r="9" spans="1:20" x14ac:dyDescent="0.45">
      <c r="A9" s="1" t="s">
        <v>43</v>
      </c>
      <c r="C9" s="21">
        <v>3442415</v>
      </c>
      <c r="D9" s="20"/>
      <c r="E9" s="21">
        <v>28641576119</v>
      </c>
      <c r="F9" s="20"/>
      <c r="G9" s="21">
        <v>30142815651</v>
      </c>
      <c r="H9" s="20"/>
      <c r="I9" s="21">
        <v>-1501239531</v>
      </c>
      <c r="J9" s="20"/>
      <c r="K9" s="21">
        <v>3442415</v>
      </c>
      <c r="L9" s="20"/>
      <c r="M9" s="21">
        <v>28641576119</v>
      </c>
      <c r="N9" s="20"/>
      <c r="O9" s="21">
        <v>27849686154</v>
      </c>
      <c r="P9" s="20"/>
      <c r="Q9" s="21">
        <v>791889971</v>
      </c>
      <c r="R9" s="18"/>
      <c r="S9" s="3"/>
      <c r="T9" s="3"/>
    </row>
    <row r="10" spans="1:20" x14ac:dyDescent="0.45">
      <c r="A10" s="1" t="s">
        <v>60</v>
      </c>
      <c r="C10" s="21">
        <v>3523835</v>
      </c>
      <c r="D10" s="20"/>
      <c r="E10" s="21">
        <v>36219656999</v>
      </c>
      <c r="F10" s="20"/>
      <c r="G10" s="21">
        <v>38061995533</v>
      </c>
      <c r="H10" s="20"/>
      <c r="I10" s="21">
        <v>-1842338533</v>
      </c>
      <c r="J10" s="20"/>
      <c r="K10" s="21">
        <v>3523835</v>
      </c>
      <c r="L10" s="20"/>
      <c r="M10" s="21">
        <v>36219656999</v>
      </c>
      <c r="N10" s="20"/>
      <c r="O10" s="21">
        <v>39804478080</v>
      </c>
      <c r="P10" s="20"/>
      <c r="Q10" s="21">
        <v>-3584821080</v>
      </c>
      <c r="R10" s="18"/>
      <c r="S10" s="3"/>
      <c r="T10" s="3"/>
    </row>
    <row r="11" spans="1:20" x14ac:dyDescent="0.45">
      <c r="A11" s="1" t="s">
        <v>190</v>
      </c>
      <c r="C11" s="21">
        <v>1692950</v>
      </c>
      <c r="D11" s="20"/>
      <c r="E11" s="21">
        <v>43603341709</v>
      </c>
      <c r="F11" s="20"/>
      <c r="G11" s="21">
        <v>44176574004</v>
      </c>
      <c r="H11" s="20"/>
      <c r="I11" s="21">
        <v>-573232294</v>
      </c>
      <c r="J11" s="20"/>
      <c r="K11" s="21">
        <v>1692950</v>
      </c>
      <c r="L11" s="20"/>
      <c r="M11" s="21">
        <v>43603341709</v>
      </c>
      <c r="N11" s="20"/>
      <c r="O11" s="21">
        <v>44176574004</v>
      </c>
      <c r="P11" s="20"/>
      <c r="Q11" s="21">
        <v>-573232294</v>
      </c>
      <c r="R11" s="18"/>
      <c r="S11" s="3"/>
      <c r="T11" s="3"/>
    </row>
    <row r="12" spans="1:20" x14ac:dyDescent="0.45">
      <c r="A12" s="1" t="s">
        <v>169</v>
      </c>
      <c r="C12" s="21">
        <v>18072680</v>
      </c>
      <c r="D12" s="20"/>
      <c r="E12" s="21">
        <v>48505898395</v>
      </c>
      <c r="F12" s="20"/>
      <c r="G12" s="21">
        <v>48770714171</v>
      </c>
      <c r="H12" s="20"/>
      <c r="I12" s="21">
        <v>-264815775</v>
      </c>
      <c r="J12" s="20"/>
      <c r="K12" s="21">
        <v>18072680</v>
      </c>
      <c r="L12" s="20"/>
      <c r="M12" s="21">
        <v>48505898395</v>
      </c>
      <c r="N12" s="20"/>
      <c r="O12" s="21">
        <v>51452189017</v>
      </c>
      <c r="P12" s="20"/>
      <c r="Q12" s="21">
        <v>-2946290621</v>
      </c>
      <c r="R12" s="18"/>
      <c r="S12" s="3"/>
      <c r="T12" s="3"/>
    </row>
    <row r="13" spans="1:20" x14ac:dyDescent="0.45">
      <c r="A13" s="1" t="s">
        <v>49</v>
      </c>
      <c r="C13" s="21">
        <v>12620216</v>
      </c>
      <c r="D13" s="20"/>
      <c r="E13" s="21">
        <v>82672378460</v>
      </c>
      <c r="F13" s="20"/>
      <c r="G13" s="21">
        <v>87564977489</v>
      </c>
      <c r="H13" s="20"/>
      <c r="I13" s="21">
        <v>-4892599028</v>
      </c>
      <c r="J13" s="20"/>
      <c r="K13" s="21">
        <v>12620216</v>
      </c>
      <c r="L13" s="20"/>
      <c r="M13" s="21">
        <v>82672378460</v>
      </c>
      <c r="N13" s="20"/>
      <c r="O13" s="21">
        <v>90586069947</v>
      </c>
      <c r="P13" s="20"/>
      <c r="Q13" s="21">
        <v>-7913691486</v>
      </c>
      <c r="R13" s="18"/>
      <c r="S13" s="3"/>
      <c r="T13" s="3"/>
    </row>
    <row r="14" spans="1:20" x14ac:dyDescent="0.45">
      <c r="A14" s="1" t="s">
        <v>57</v>
      </c>
      <c r="C14" s="21">
        <v>2222267</v>
      </c>
      <c r="D14" s="20"/>
      <c r="E14" s="21">
        <v>34284370816</v>
      </c>
      <c r="F14" s="20"/>
      <c r="G14" s="21">
        <v>42192750166</v>
      </c>
      <c r="H14" s="20"/>
      <c r="I14" s="21">
        <v>-7908379349</v>
      </c>
      <c r="J14" s="20"/>
      <c r="K14" s="21">
        <v>2222267</v>
      </c>
      <c r="L14" s="20"/>
      <c r="M14" s="21">
        <v>34284370816</v>
      </c>
      <c r="N14" s="20"/>
      <c r="O14" s="21">
        <v>54446039034</v>
      </c>
      <c r="P14" s="20"/>
      <c r="Q14" s="21">
        <v>-20161668217</v>
      </c>
      <c r="R14" s="18"/>
      <c r="S14" s="3"/>
      <c r="T14" s="3"/>
    </row>
    <row r="15" spans="1:20" x14ac:dyDescent="0.45">
      <c r="A15" s="1" t="s">
        <v>54</v>
      </c>
      <c r="C15" s="21">
        <v>1742589</v>
      </c>
      <c r="D15" s="20"/>
      <c r="E15" s="21">
        <v>11934999902</v>
      </c>
      <c r="F15" s="20"/>
      <c r="G15" s="21">
        <v>18455430596</v>
      </c>
      <c r="H15" s="20"/>
      <c r="I15" s="21">
        <v>-6520430693</v>
      </c>
      <c r="J15" s="20"/>
      <c r="K15" s="21">
        <v>1742589</v>
      </c>
      <c r="L15" s="20"/>
      <c r="M15" s="21">
        <v>11934999902</v>
      </c>
      <c r="N15" s="20"/>
      <c r="O15" s="21">
        <v>6562798550</v>
      </c>
      <c r="P15" s="20"/>
      <c r="Q15" s="21">
        <v>5372201352</v>
      </c>
      <c r="R15" s="18"/>
      <c r="S15" s="3"/>
      <c r="T15" s="3"/>
    </row>
    <row r="16" spans="1:20" x14ac:dyDescent="0.45">
      <c r="A16" s="1" t="s">
        <v>41</v>
      </c>
      <c r="C16" s="21">
        <v>2523921</v>
      </c>
      <c r="D16" s="20"/>
      <c r="E16" s="21">
        <v>31436562985</v>
      </c>
      <c r="F16" s="20"/>
      <c r="G16" s="21">
        <v>36416181184</v>
      </c>
      <c r="H16" s="20"/>
      <c r="I16" s="21">
        <v>-4979618198</v>
      </c>
      <c r="J16" s="20"/>
      <c r="K16" s="21">
        <v>2523921</v>
      </c>
      <c r="L16" s="20"/>
      <c r="M16" s="21">
        <v>31436562985</v>
      </c>
      <c r="N16" s="20"/>
      <c r="O16" s="21">
        <v>25250706075</v>
      </c>
      <c r="P16" s="20"/>
      <c r="Q16" s="21">
        <v>6185856910</v>
      </c>
      <c r="R16" s="18"/>
      <c r="S16" s="3"/>
      <c r="T16" s="3"/>
    </row>
    <row r="17" spans="1:21" x14ac:dyDescent="0.45">
      <c r="A17" s="1" t="s">
        <v>131</v>
      </c>
      <c r="C17" s="21">
        <v>4078546</v>
      </c>
      <c r="D17" s="20"/>
      <c r="E17" s="21">
        <v>38150762108</v>
      </c>
      <c r="F17" s="20"/>
      <c r="G17" s="21">
        <v>51572380054</v>
      </c>
      <c r="H17" s="20"/>
      <c r="I17" s="21">
        <v>-13421617945</v>
      </c>
      <c r="J17" s="20"/>
      <c r="K17" s="21">
        <v>4078546</v>
      </c>
      <c r="L17" s="20"/>
      <c r="M17" s="21">
        <v>38150762108</v>
      </c>
      <c r="N17" s="20"/>
      <c r="O17" s="21">
        <v>51572380054</v>
      </c>
      <c r="P17" s="20"/>
      <c r="Q17" s="21">
        <v>-13421617945</v>
      </c>
      <c r="R17" s="18"/>
      <c r="S17" s="3"/>
      <c r="T17" s="3"/>
    </row>
    <row r="18" spans="1:21" x14ac:dyDescent="0.45">
      <c r="A18" s="1" t="s">
        <v>170</v>
      </c>
      <c r="C18" s="21">
        <v>1404731</v>
      </c>
      <c r="D18" s="20"/>
      <c r="E18" s="21">
        <v>39238077100</v>
      </c>
      <c r="F18" s="20"/>
      <c r="G18" s="21">
        <v>35669936378</v>
      </c>
      <c r="H18" s="20"/>
      <c r="I18" s="21">
        <v>3568140722</v>
      </c>
      <c r="J18" s="20"/>
      <c r="K18" s="21">
        <v>1404731</v>
      </c>
      <c r="L18" s="20"/>
      <c r="M18" s="21">
        <v>39238077100</v>
      </c>
      <c r="N18" s="20"/>
      <c r="O18" s="21">
        <v>35675494741</v>
      </c>
      <c r="P18" s="20"/>
      <c r="Q18" s="21">
        <v>3562582359</v>
      </c>
      <c r="R18" s="18"/>
      <c r="S18" s="3"/>
      <c r="T18" s="3"/>
    </row>
    <row r="19" spans="1:21" x14ac:dyDescent="0.45">
      <c r="A19" s="1" t="s">
        <v>44</v>
      </c>
      <c r="C19" s="21">
        <v>1047957</v>
      </c>
      <c r="D19" s="20"/>
      <c r="E19" s="21">
        <v>30574530599</v>
      </c>
      <c r="F19" s="20"/>
      <c r="G19" s="21">
        <v>33043147139</v>
      </c>
      <c r="H19" s="20"/>
      <c r="I19" s="21">
        <v>-2468616539</v>
      </c>
      <c r="J19" s="20"/>
      <c r="K19" s="21">
        <v>1047957</v>
      </c>
      <c r="L19" s="20"/>
      <c r="M19" s="21">
        <v>30574530599</v>
      </c>
      <c r="N19" s="20"/>
      <c r="O19" s="21">
        <v>33419834946</v>
      </c>
      <c r="P19" s="20"/>
      <c r="Q19" s="21">
        <v>-2845304346</v>
      </c>
      <c r="R19" s="18"/>
      <c r="S19" s="3"/>
      <c r="T19" s="3"/>
      <c r="U19" s="3"/>
    </row>
    <row r="20" spans="1:21" x14ac:dyDescent="0.45">
      <c r="A20" s="1" t="s">
        <v>17</v>
      </c>
      <c r="C20" s="21">
        <v>10681587</v>
      </c>
      <c r="D20" s="20"/>
      <c r="E20" s="21">
        <v>34869615634</v>
      </c>
      <c r="F20" s="20"/>
      <c r="G20" s="21">
        <v>41877516462</v>
      </c>
      <c r="H20" s="20"/>
      <c r="I20" s="21">
        <v>-7007900827</v>
      </c>
      <c r="J20" s="20"/>
      <c r="K20" s="21">
        <v>10681587</v>
      </c>
      <c r="L20" s="20"/>
      <c r="M20" s="21">
        <v>34869615634</v>
      </c>
      <c r="N20" s="20"/>
      <c r="O20" s="21">
        <v>25917388796</v>
      </c>
      <c r="P20" s="20"/>
      <c r="Q20" s="21">
        <v>8952226838</v>
      </c>
      <c r="R20" s="18"/>
      <c r="S20" s="3"/>
      <c r="T20" s="3"/>
      <c r="U20" s="3"/>
    </row>
    <row r="21" spans="1:21" x14ac:dyDescent="0.45">
      <c r="A21" s="1" t="s">
        <v>34</v>
      </c>
      <c r="C21" s="21">
        <v>2800000</v>
      </c>
      <c r="D21" s="20"/>
      <c r="E21" s="21">
        <v>20179215000</v>
      </c>
      <c r="F21" s="20"/>
      <c r="G21" s="21">
        <v>22127553000</v>
      </c>
      <c r="H21" s="20"/>
      <c r="I21" s="21">
        <v>-1948338000</v>
      </c>
      <c r="J21" s="20"/>
      <c r="K21" s="21">
        <v>2800000</v>
      </c>
      <c r="L21" s="20"/>
      <c r="M21" s="21">
        <v>20179215000</v>
      </c>
      <c r="N21" s="20"/>
      <c r="O21" s="21">
        <v>15865038000</v>
      </c>
      <c r="P21" s="20"/>
      <c r="Q21" s="21">
        <v>4314177000</v>
      </c>
      <c r="R21" s="18"/>
      <c r="S21" s="3"/>
      <c r="T21" s="3"/>
      <c r="U21" s="3"/>
    </row>
    <row r="22" spans="1:21" x14ac:dyDescent="0.45">
      <c r="A22" s="1" t="s">
        <v>40</v>
      </c>
      <c r="C22" s="21">
        <v>5536099</v>
      </c>
      <c r="D22" s="20"/>
      <c r="E22" s="21">
        <v>48923085385</v>
      </c>
      <c r="F22" s="20"/>
      <c r="G22" s="21">
        <v>59048898333</v>
      </c>
      <c r="H22" s="20"/>
      <c r="I22" s="21">
        <v>-10125812947</v>
      </c>
      <c r="J22" s="20"/>
      <c r="K22" s="21">
        <v>5536099</v>
      </c>
      <c r="L22" s="20"/>
      <c r="M22" s="21">
        <v>48923085385</v>
      </c>
      <c r="N22" s="20"/>
      <c r="O22" s="21">
        <v>38467082834</v>
      </c>
      <c r="P22" s="20"/>
      <c r="Q22" s="21">
        <v>10456002551</v>
      </c>
      <c r="R22" s="18"/>
      <c r="S22" s="3"/>
      <c r="T22" s="3"/>
    </row>
    <row r="23" spans="1:21" x14ac:dyDescent="0.45">
      <c r="A23" s="1" t="s">
        <v>16</v>
      </c>
      <c r="C23" s="21">
        <v>2336000</v>
      </c>
      <c r="D23" s="20"/>
      <c r="E23" s="21">
        <v>1447947057</v>
      </c>
      <c r="F23" s="20"/>
      <c r="G23" s="21">
        <v>1912691355</v>
      </c>
      <c r="H23" s="20"/>
      <c r="I23" s="21">
        <v>-464744297</v>
      </c>
      <c r="J23" s="20"/>
      <c r="K23" s="21">
        <v>2336000</v>
      </c>
      <c r="L23" s="20"/>
      <c r="M23" s="21">
        <v>1447947057</v>
      </c>
      <c r="N23" s="20"/>
      <c r="O23" s="21">
        <v>2240327937</v>
      </c>
      <c r="P23" s="20"/>
      <c r="Q23" s="21">
        <v>-792380879</v>
      </c>
      <c r="R23" s="18"/>
      <c r="S23" s="3"/>
      <c r="T23" s="3"/>
    </row>
    <row r="24" spans="1:21" x14ac:dyDescent="0.45">
      <c r="A24" s="1" t="s">
        <v>63</v>
      </c>
      <c r="C24" s="21">
        <v>7530932</v>
      </c>
      <c r="D24" s="20"/>
      <c r="E24" s="21">
        <v>49782717648</v>
      </c>
      <c r="F24" s="20"/>
      <c r="G24" s="21">
        <v>63115160749</v>
      </c>
      <c r="H24" s="20"/>
      <c r="I24" s="21">
        <v>-13332443100</v>
      </c>
      <c r="J24" s="20"/>
      <c r="K24" s="21">
        <v>7530932</v>
      </c>
      <c r="L24" s="20"/>
      <c r="M24" s="21">
        <v>49782717648</v>
      </c>
      <c r="N24" s="20"/>
      <c r="O24" s="21">
        <v>72370814063</v>
      </c>
      <c r="P24" s="20"/>
      <c r="Q24" s="21">
        <v>-22588096414</v>
      </c>
      <c r="R24" s="18"/>
      <c r="S24" s="3"/>
      <c r="T24" s="3"/>
    </row>
    <row r="25" spans="1:21" x14ac:dyDescent="0.45">
      <c r="A25" s="1" t="s">
        <v>28</v>
      </c>
      <c r="C25" s="21">
        <v>600996</v>
      </c>
      <c r="D25" s="20"/>
      <c r="E25" s="21">
        <v>21477251653</v>
      </c>
      <c r="F25" s="20"/>
      <c r="G25" s="21">
        <v>21468115880</v>
      </c>
      <c r="H25" s="20"/>
      <c r="I25" s="21">
        <v>9135773</v>
      </c>
      <c r="J25" s="20"/>
      <c r="K25" s="21">
        <v>600996</v>
      </c>
      <c r="L25" s="20"/>
      <c r="M25" s="21">
        <v>21477251653</v>
      </c>
      <c r="N25" s="20"/>
      <c r="O25" s="21">
        <v>17024651539</v>
      </c>
      <c r="P25" s="20"/>
      <c r="Q25" s="21">
        <v>4452600114</v>
      </c>
      <c r="R25" s="18"/>
      <c r="S25" s="3"/>
      <c r="T25" s="3"/>
    </row>
    <row r="26" spans="1:21" x14ac:dyDescent="0.45">
      <c r="A26" s="1" t="s">
        <v>130</v>
      </c>
      <c r="C26" s="21">
        <v>5696215</v>
      </c>
      <c r="D26" s="20"/>
      <c r="E26" s="21">
        <v>36805096384</v>
      </c>
      <c r="F26" s="20"/>
      <c r="G26" s="21">
        <v>39666156443</v>
      </c>
      <c r="H26" s="20"/>
      <c r="I26" s="21">
        <v>-2861060058</v>
      </c>
      <c r="J26" s="20"/>
      <c r="K26" s="21">
        <v>5696215</v>
      </c>
      <c r="L26" s="20"/>
      <c r="M26" s="21">
        <v>36805096384</v>
      </c>
      <c r="N26" s="20"/>
      <c r="O26" s="21">
        <v>39320017304</v>
      </c>
      <c r="P26" s="20"/>
      <c r="Q26" s="21">
        <v>-2514920919</v>
      </c>
      <c r="R26" s="18"/>
      <c r="S26" s="3"/>
      <c r="T26" s="3"/>
    </row>
    <row r="27" spans="1:21" x14ac:dyDescent="0.45">
      <c r="A27" s="1" t="s">
        <v>51</v>
      </c>
      <c r="C27" s="21">
        <v>1464946</v>
      </c>
      <c r="D27" s="20"/>
      <c r="E27" s="21">
        <v>34323330995</v>
      </c>
      <c r="F27" s="20"/>
      <c r="G27" s="21">
        <v>40424932899</v>
      </c>
      <c r="H27" s="20"/>
      <c r="I27" s="21">
        <v>-6101601903</v>
      </c>
      <c r="J27" s="20"/>
      <c r="K27" s="21">
        <v>1464946</v>
      </c>
      <c r="L27" s="20"/>
      <c r="M27" s="21">
        <v>34323330995</v>
      </c>
      <c r="N27" s="20"/>
      <c r="O27" s="21">
        <v>26095633917</v>
      </c>
      <c r="P27" s="20"/>
      <c r="Q27" s="21">
        <v>8227697078</v>
      </c>
      <c r="R27" s="18"/>
      <c r="S27" s="3"/>
      <c r="T27" s="3"/>
    </row>
    <row r="28" spans="1:21" x14ac:dyDescent="0.45">
      <c r="A28" s="1" t="s">
        <v>29</v>
      </c>
      <c r="C28" s="21">
        <v>664532</v>
      </c>
      <c r="D28" s="20"/>
      <c r="E28" s="21">
        <v>43928439300</v>
      </c>
      <c r="F28" s="20"/>
      <c r="G28" s="21">
        <v>49049743150</v>
      </c>
      <c r="H28" s="20"/>
      <c r="I28" s="21">
        <v>-5121303849</v>
      </c>
      <c r="J28" s="20"/>
      <c r="K28" s="21">
        <v>664532</v>
      </c>
      <c r="L28" s="20"/>
      <c r="M28" s="21">
        <v>43928439300</v>
      </c>
      <c r="N28" s="20"/>
      <c r="O28" s="21">
        <v>26224947971</v>
      </c>
      <c r="P28" s="20"/>
      <c r="Q28" s="21">
        <v>17703491329</v>
      </c>
      <c r="R28" s="18"/>
      <c r="S28" s="3"/>
      <c r="T28" s="3"/>
    </row>
    <row r="29" spans="1:21" x14ac:dyDescent="0.45">
      <c r="A29" s="1" t="s">
        <v>23</v>
      </c>
      <c r="C29" s="21">
        <v>3863168</v>
      </c>
      <c r="D29" s="20"/>
      <c r="E29" s="21">
        <v>61673325335</v>
      </c>
      <c r="F29" s="20"/>
      <c r="G29" s="21">
        <v>58677983258</v>
      </c>
      <c r="H29" s="20"/>
      <c r="I29" s="21">
        <v>2995342077</v>
      </c>
      <c r="J29" s="20"/>
      <c r="K29" s="21">
        <v>3863168</v>
      </c>
      <c r="L29" s="20"/>
      <c r="M29" s="21">
        <v>61673325335</v>
      </c>
      <c r="N29" s="20"/>
      <c r="O29" s="21">
        <v>45578917666</v>
      </c>
      <c r="P29" s="20"/>
      <c r="Q29" s="21">
        <v>16094407669</v>
      </c>
      <c r="R29" s="18"/>
      <c r="S29" s="3"/>
      <c r="T29" s="3"/>
    </row>
    <row r="30" spans="1:21" x14ac:dyDescent="0.45">
      <c r="A30" s="1" t="s">
        <v>31</v>
      </c>
      <c r="C30" s="21">
        <v>875355</v>
      </c>
      <c r="D30" s="20"/>
      <c r="E30" s="21">
        <v>28549511184</v>
      </c>
      <c r="F30" s="20"/>
      <c r="G30" s="21">
        <v>29080300633</v>
      </c>
      <c r="H30" s="20"/>
      <c r="I30" s="21">
        <v>-530789448</v>
      </c>
      <c r="J30" s="20"/>
      <c r="K30" s="21">
        <v>875355</v>
      </c>
      <c r="L30" s="20"/>
      <c r="M30" s="21">
        <v>28549511184</v>
      </c>
      <c r="N30" s="20"/>
      <c r="O30" s="21">
        <v>19397572173</v>
      </c>
      <c r="P30" s="20"/>
      <c r="Q30" s="21">
        <v>9151939011</v>
      </c>
      <c r="R30" s="18"/>
      <c r="S30" s="3"/>
      <c r="T30" s="3"/>
    </row>
    <row r="31" spans="1:21" x14ac:dyDescent="0.45">
      <c r="A31" s="1" t="s">
        <v>36</v>
      </c>
      <c r="C31" s="21">
        <v>2217220</v>
      </c>
      <c r="D31" s="20"/>
      <c r="E31" s="21">
        <v>63806597311</v>
      </c>
      <c r="F31" s="20"/>
      <c r="G31" s="21">
        <v>68515145066</v>
      </c>
      <c r="H31" s="20"/>
      <c r="I31" s="21">
        <v>-4708547754</v>
      </c>
      <c r="J31" s="20"/>
      <c r="K31" s="21">
        <v>2217220</v>
      </c>
      <c r="L31" s="20"/>
      <c r="M31" s="21">
        <v>63806597311</v>
      </c>
      <c r="N31" s="20"/>
      <c r="O31" s="21">
        <v>47251862033</v>
      </c>
      <c r="P31" s="20"/>
      <c r="Q31" s="21">
        <v>16554735278</v>
      </c>
      <c r="R31" s="18"/>
      <c r="S31" s="3"/>
      <c r="T31" s="3"/>
    </row>
    <row r="32" spans="1:21" x14ac:dyDescent="0.45">
      <c r="A32" s="1" t="s">
        <v>50</v>
      </c>
      <c r="C32" s="21">
        <v>284023</v>
      </c>
      <c r="D32" s="20"/>
      <c r="E32" s="21">
        <v>22586645052</v>
      </c>
      <c r="F32" s="20"/>
      <c r="G32" s="21">
        <v>28741505828</v>
      </c>
      <c r="H32" s="20"/>
      <c r="I32" s="21">
        <v>-6154860776</v>
      </c>
      <c r="J32" s="20"/>
      <c r="K32" s="21">
        <v>284023</v>
      </c>
      <c r="L32" s="20"/>
      <c r="M32" s="21">
        <v>22586645052</v>
      </c>
      <c r="N32" s="20"/>
      <c r="O32" s="21">
        <v>19665626414</v>
      </c>
      <c r="P32" s="20"/>
      <c r="Q32" s="21">
        <v>2921018638</v>
      </c>
      <c r="R32" s="18"/>
      <c r="S32" s="3"/>
      <c r="T32" s="3"/>
    </row>
    <row r="33" spans="1:21" x14ac:dyDescent="0.45">
      <c r="A33" s="1" t="s">
        <v>33</v>
      </c>
      <c r="C33" s="21">
        <v>10058572</v>
      </c>
      <c r="D33" s="20"/>
      <c r="E33" s="21">
        <v>82689443316</v>
      </c>
      <c r="F33" s="20"/>
      <c r="G33" s="21">
        <v>84489213546</v>
      </c>
      <c r="H33" s="20"/>
      <c r="I33" s="21">
        <v>-1799770229</v>
      </c>
      <c r="J33" s="20"/>
      <c r="K33" s="21">
        <v>10058572</v>
      </c>
      <c r="L33" s="20"/>
      <c r="M33" s="21">
        <v>82689443316</v>
      </c>
      <c r="N33" s="20"/>
      <c r="O33" s="21">
        <v>52838739890</v>
      </c>
      <c r="P33" s="20"/>
      <c r="Q33" s="21">
        <v>29850703426</v>
      </c>
      <c r="R33" s="18"/>
      <c r="S33" s="3"/>
      <c r="T33" s="3"/>
    </row>
    <row r="34" spans="1:21" x14ac:dyDescent="0.45">
      <c r="A34" s="1" t="s">
        <v>176</v>
      </c>
      <c r="C34" s="21">
        <v>688153</v>
      </c>
      <c r="D34" s="20"/>
      <c r="E34" s="21">
        <v>37862637402</v>
      </c>
      <c r="F34" s="20"/>
      <c r="G34" s="21">
        <v>32013937315</v>
      </c>
      <c r="H34" s="20"/>
      <c r="I34" s="21">
        <v>5848700087</v>
      </c>
      <c r="J34" s="20"/>
      <c r="K34" s="21">
        <v>688153</v>
      </c>
      <c r="L34" s="20"/>
      <c r="M34" s="21">
        <v>37862637402</v>
      </c>
      <c r="N34" s="20"/>
      <c r="O34" s="21">
        <v>33169675430</v>
      </c>
      <c r="P34" s="20"/>
      <c r="Q34" s="21">
        <v>4692961972</v>
      </c>
      <c r="R34" s="18"/>
      <c r="S34" s="3"/>
      <c r="T34" s="3"/>
    </row>
    <row r="35" spans="1:21" x14ac:dyDescent="0.45">
      <c r="A35" s="1" t="s">
        <v>171</v>
      </c>
      <c r="C35" s="21">
        <v>2855239</v>
      </c>
      <c r="D35" s="20"/>
      <c r="E35" s="21">
        <v>22478942597</v>
      </c>
      <c r="F35" s="20"/>
      <c r="G35" s="21">
        <v>23795285235</v>
      </c>
      <c r="H35" s="20"/>
      <c r="I35" s="21">
        <v>-1316342637</v>
      </c>
      <c r="J35" s="20"/>
      <c r="K35" s="21">
        <v>2855239</v>
      </c>
      <c r="L35" s="20"/>
      <c r="M35" s="21">
        <v>22478942597</v>
      </c>
      <c r="N35" s="20"/>
      <c r="O35" s="21">
        <v>23110226072</v>
      </c>
      <c r="P35" s="20"/>
      <c r="Q35" s="21">
        <v>-631283474</v>
      </c>
      <c r="R35" s="18"/>
      <c r="S35" s="3"/>
      <c r="T35" s="3"/>
    </row>
    <row r="36" spans="1:21" x14ac:dyDescent="0.45">
      <c r="A36" s="1" t="s">
        <v>42</v>
      </c>
      <c r="C36" s="21">
        <v>29864900</v>
      </c>
      <c r="D36" s="20"/>
      <c r="E36" s="21">
        <v>147248531071</v>
      </c>
      <c r="F36" s="20"/>
      <c r="G36" s="21">
        <v>168029573762</v>
      </c>
      <c r="H36" s="20"/>
      <c r="I36" s="21">
        <v>-20781042690</v>
      </c>
      <c r="J36" s="20"/>
      <c r="K36" s="21">
        <v>29864900</v>
      </c>
      <c r="L36" s="20"/>
      <c r="M36" s="21">
        <v>147248531071</v>
      </c>
      <c r="N36" s="20"/>
      <c r="O36" s="21">
        <v>108762782652</v>
      </c>
      <c r="P36" s="20"/>
      <c r="Q36" s="21">
        <v>38485748419</v>
      </c>
      <c r="R36" s="18"/>
      <c r="S36" s="3"/>
      <c r="T36" s="3"/>
    </row>
    <row r="37" spans="1:21" x14ac:dyDescent="0.45">
      <c r="A37" s="1" t="s">
        <v>32</v>
      </c>
      <c r="C37" s="21">
        <v>4000000</v>
      </c>
      <c r="D37" s="20"/>
      <c r="E37" s="21">
        <v>62784198000</v>
      </c>
      <c r="F37" s="20"/>
      <c r="G37" s="21">
        <v>70816122000</v>
      </c>
      <c r="H37" s="20"/>
      <c r="I37" s="21">
        <v>-8031924000</v>
      </c>
      <c r="J37" s="20"/>
      <c r="K37" s="21">
        <v>4000000</v>
      </c>
      <c r="L37" s="20"/>
      <c r="M37" s="21">
        <v>62784198000</v>
      </c>
      <c r="N37" s="20"/>
      <c r="O37" s="21">
        <v>48390354000</v>
      </c>
      <c r="P37" s="20"/>
      <c r="Q37" s="21">
        <v>14393844000</v>
      </c>
      <c r="R37" s="18"/>
      <c r="S37" s="3"/>
      <c r="T37" s="3"/>
    </row>
    <row r="38" spans="1:21" x14ac:dyDescent="0.45">
      <c r="A38" s="1" t="s">
        <v>26</v>
      </c>
      <c r="C38" s="21">
        <v>7573702</v>
      </c>
      <c r="D38" s="20"/>
      <c r="E38" s="21">
        <v>30987875955</v>
      </c>
      <c r="F38" s="20"/>
      <c r="G38" s="21">
        <v>32117171726</v>
      </c>
      <c r="H38" s="20"/>
      <c r="I38" s="21">
        <v>-1129295770</v>
      </c>
      <c r="J38" s="20"/>
      <c r="K38" s="21">
        <v>7573702</v>
      </c>
      <c r="L38" s="20"/>
      <c r="M38" s="21">
        <v>30987875955</v>
      </c>
      <c r="N38" s="20"/>
      <c r="O38" s="21">
        <v>39458127917</v>
      </c>
      <c r="P38" s="20"/>
      <c r="Q38" s="21">
        <v>-8470251961</v>
      </c>
      <c r="R38" s="18"/>
      <c r="S38" s="3"/>
      <c r="T38" s="3"/>
      <c r="U38" s="3"/>
    </row>
    <row r="39" spans="1:21" x14ac:dyDescent="0.45">
      <c r="A39" s="1" t="s">
        <v>139</v>
      </c>
      <c r="C39" s="21">
        <v>8899697</v>
      </c>
      <c r="D39" s="20"/>
      <c r="E39" s="21">
        <v>32016365822</v>
      </c>
      <c r="F39" s="20"/>
      <c r="G39" s="21">
        <v>37113384154</v>
      </c>
      <c r="H39" s="20"/>
      <c r="I39" s="21">
        <v>-5097018331</v>
      </c>
      <c r="J39" s="20"/>
      <c r="K39" s="21">
        <v>8899697</v>
      </c>
      <c r="L39" s="20"/>
      <c r="M39" s="21">
        <v>32016365822</v>
      </c>
      <c r="N39" s="20"/>
      <c r="O39" s="21">
        <v>36887345114</v>
      </c>
      <c r="P39" s="20"/>
      <c r="Q39" s="21">
        <v>-4870979291</v>
      </c>
      <c r="R39" s="18"/>
      <c r="S39" s="3"/>
      <c r="T39" s="3"/>
      <c r="U39" s="3"/>
    </row>
    <row r="40" spans="1:21" x14ac:dyDescent="0.45">
      <c r="A40" s="1" t="s">
        <v>59</v>
      </c>
      <c r="C40" s="21">
        <v>5817992</v>
      </c>
      <c r="D40" s="20"/>
      <c r="E40" s="21">
        <v>31577227213</v>
      </c>
      <c r="F40" s="20"/>
      <c r="G40" s="21">
        <v>32688371741</v>
      </c>
      <c r="H40" s="20"/>
      <c r="I40" s="21">
        <v>-1111144527</v>
      </c>
      <c r="J40" s="20"/>
      <c r="K40" s="21">
        <v>5817992</v>
      </c>
      <c r="L40" s="20"/>
      <c r="M40" s="21">
        <v>31577227213</v>
      </c>
      <c r="N40" s="20"/>
      <c r="O40" s="21">
        <v>29466077137</v>
      </c>
      <c r="P40" s="20"/>
      <c r="Q40" s="21">
        <v>2111150076</v>
      </c>
      <c r="R40" s="18"/>
      <c r="S40" s="3"/>
      <c r="T40" s="3"/>
      <c r="U40" s="3"/>
    </row>
    <row r="41" spans="1:21" x14ac:dyDescent="0.45">
      <c r="A41" s="1" t="s">
        <v>172</v>
      </c>
      <c r="C41" s="21">
        <v>8391625</v>
      </c>
      <c r="D41" s="20"/>
      <c r="E41" s="21">
        <v>36569990140</v>
      </c>
      <c r="F41" s="20"/>
      <c r="G41" s="21">
        <v>41175026733</v>
      </c>
      <c r="H41" s="20"/>
      <c r="I41" s="21">
        <v>-4605036592</v>
      </c>
      <c r="J41" s="20"/>
      <c r="K41" s="21">
        <v>8391625</v>
      </c>
      <c r="L41" s="20"/>
      <c r="M41" s="21">
        <v>36569990140</v>
      </c>
      <c r="N41" s="20"/>
      <c r="O41" s="21">
        <v>42440445304</v>
      </c>
      <c r="P41" s="20"/>
      <c r="Q41" s="21">
        <v>-5870455163</v>
      </c>
      <c r="R41" s="18"/>
      <c r="S41" s="3"/>
      <c r="T41" s="3"/>
      <c r="U41" s="3"/>
    </row>
    <row r="42" spans="1:21" x14ac:dyDescent="0.45">
      <c r="A42" s="1" t="s">
        <v>189</v>
      </c>
      <c r="C42" s="21">
        <v>328324</v>
      </c>
      <c r="D42" s="20"/>
      <c r="E42" s="21">
        <v>12353122372</v>
      </c>
      <c r="F42" s="20"/>
      <c r="G42" s="21">
        <v>12438463983</v>
      </c>
      <c r="H42" s="20"/>
      <c r="I42" s="21">
        <v>-85341610</v>
      </c>
      <c r="J42" s="20"/>
      <c r="K42" s="21">
        <v>328324</v>
      </c>
      <c r="L42" s="20"/>
      <c r="M42" s="21">
        <v>12353122372</v>
      </c>
      <c r="N42" s="20"/>
      <c r="O42" s="21">
        <v>12438463983</v>
      </c>
      <c r="P42" s="20"/>
      <c r="Q42" s="21">
        <v>-85341610</v>
      </c>
      <c r="R42" s="18"/>
      <c r="S42" s="3"/>
      <c r="T42" s="3"/>
      <c r="U42" s="3"/>
    </row>
    <row r="43" spans="1:21" x14ac:dyDescent="0.45">
      <c r="A43" s="1" t="s">
        <v>25</v>
      </c>
      <c r="C43" s="21">
        <v>1195203</v>
      </c>
      <c r="D43" s="20"/>
      <c r="E43" s="21">
        <v>45385096910</v>
      </c>
      <c r="F43" s="20"/>
      <c r="G43" s="21">
        <v>42949509248</v>
      </c>
      <c r="H43" s="20"/>
      <c r="I43" s="21">
        <v>2435587662</v>
      </c>
      <c r="J43" s="20"/>
      <c r="K43" s="21">
        <v>1195203</v>
      </c>
      <c r="L43" s="20"/>
      <c r="M43" s="21">
        <v>45385096910</v>
      </c>
      <c r="N43" s="20"/>
      <c r="O43" s="21">
        <v>41764189456</v>
      </c>
      <c r="P43" s="20"/>
      <c r="Q43" s="21">
        <v>3620907454</v>
      </c>
      <c r="R43" s="18"/>
      <c r="S43" s="3"/>
      <c r="T43" s="3"/>
      <c r="U43" s="34"/>
    </row>
    <row r="44" spans="1:21" x14ac:dyDescent="0.45">
      <c r="A44" s="1" t="s">
        <v>21</v>
      </c>
      <c r="C44" s="21">
        <v>4858308</v>
      </c>
      <c r="D44" s="20"/>
      <c r="E44" s="21">
        <v>49791125004</v>
      </c>
      <c r="F44" s="20"/>
      <c r="G44" s="21">
        <v>65824736548</v>
      </c>
      <c r="H44" s="20"/>
      <c r="I44" s="21">
        <v>-16033611543</v>
      </c>
      <c r="J44" s="20"/>
      <c r="K44" s="21">
        <v>4858308</v>
      </c>
      <c r="L44" s="20"/>
      <c r="M44" s="21">
        <v>49791125004</v>
      </c>
      <c r="N44" s="20"/>
      <c r="O44" s="21">
        <v>43174845530</v>
      </c>
      <c r="P44" s="20"/>
      <c r="Q44" s="21">
        <v>6616279474</v>
      </c>
      <c r="R44" s="18"/>
      <c r="S44" s="3"/>
      <c r="T44" s="3"/>
    </row>
    <row r="45" spans="1:21" x14ac:dyDescent="0.45">
      <c r="A45" s="1" t="s">
        <v>15</v>
      </c>
      <c r="C45" s="21">
        <v>3870000</v>
      </c>
      <c r="D45" s="20"/>
      <c r="E45" s="21">
        <v>38690034</v>
      </c>
      <c r="F45" s="20"/>
      <c r="G45" s="21">
        <v>413983371</v>
      </c>
      <c r="H45" s="20"/>
      <c r="I45" s="21">
        <v>-375293336</v>
      </c>
      <c r="J45" s="20"/>
      <c r="K45" s="21">
        <v>3870000</v>
      </c>
      <c r="L45" s="20"/>
      <c r="M45" s="21">
        <v>38690034</v>
      </c>
      <c r="N45" s="20"/>
      <c r="O45" s="21">
        <v>1114613390</v>
      </c>
      <c r="P45" s="20"/>
      <c r="Q45" s="21">
        <v>-1075923355</v>
      </c>
      <c r="R45" s="18"/>
      <c r="S45" s="3"/>
      <c r="T45" s="3"/>
    </row>
    <row r="46" spans="1:21" x14ac:dyDescent="0.45">
      <c r="A46" s="1" t="s">
        <v>45</v>
      </c>
      <c r="C46" s="21">
        <v>31398242</v>
      </c>
      <c r="D46" s="20"/>
      <c r="E46" s="21">
        <v>62391633497</v>
      </c>
      <c r="F46" s="20"/>
      <c r="G46" s="21">
        <v>72753825754</v>
      </c>
      <c r="H46" s="20"/>
      <c r="I46" s="21">
        <v>-10362192256</v>
      </c>
      <c r="J46" s="20"/>
      <c r="K46" s="21">
        <v>31398242</v>
      </c>
      <c r="L46" s="20"/>
      <c r="M46" s="21">
        <v>62391633497</v>
      </c>
      <c r="N46" s="20"/>
      <c r="O46" s="21">
        <v>54339086278</v>
      </c>
      <c r="P46" s="20"/>
      <c r="Q46" s="21">
        <v>8052547219</v>
      </c>
      <c r="R46" s="18"/>
      <c r="S46" s="3"/>
      <c r="T46" s="3"/>
    </row>
    <row r="47" spans="1:21" x14ac:dyDescent="0.45">
      <c r="A47" s="1" t="s">
        <v>174</v>
      </c>
      <c r="C47" s="21">
        <v>1324786</v>
      </c>
      <c r="D47" s="20"/>
      <c r="E47" s="21">
        <v>48198668952</v>
      </c>
      <c r="F47" s="20"/>
      <c r="G47" s="21">
        <v>43319164572</v>
      </c>
      <c r="H47" s="20"/>
      <c r="I47" s="21">
        <v>4879504380</v>
      </c>
      <c r="J47" s="20"/>
      <c r="K47" s="21">
        <v>1324786</v>
      </c>
      <c r="L47" s="20"/>
      <c r="M47" s="21">
        <v>48198668952</v>
      </c>
      <c r="N47" s="20"/>
      <c r="O47" s="21">
        <v>43415242000</v>
      </c>
      <c r="P47" s="20"/>
      <c r="Q47" s="21">
        <v>4783426952</v>
      </c>
      <c r="R47" s="18"/>
      <c r="S47" s="3"/>
      <c r="T47" s="3"/>
      <c r="U47" s="3"/>
    </row>
    <row r="48" spans="1:21" x14ac:dyDescent="0.45">
      <c r="A48" s="1" t="s">
        <v>47</v>
      </c>
      <c r="C48" s="21">
        <v>7094833</v>
      </c>
      <c r="D48" s="20"/>
      <c r="E48" s="21">
        <v>31292469365</v>
      </c>
      <c r="F48" s="20"/>
      <c r="G48" s="21">
        <v>33535202126</v>
      </c>
      <c r="H48" s="20"/>
      <c r="I48" s="21">
        <v>-2242732760</v>
      </c>
      <c r="J48" s="20"/>
      <c r="K48" s="21">
        <v>7094833</v>
      </c>
      <c r="L48" s="20"/>
      <c r="M48" s="21">
        <v>31292469365</v>
      </c>
      <c r="N48" s="20"/>
      <c r="O48" s="21">
        <v>24506630112</v>
      </c>
      <c r="P48" s="20"/>
      <c r="Q48" s="21">
        <v>6785839253</v>
      </c>
      <c r="R48" s="18"/>
      <c r="S48" s="3"/>
      <c r="T48" s="3"/>
      <c r="U48" s="3"/>
    </row>
    <row r="49" spans="1:21" x14ac:dyDescent="0.45">
      <c r="A49" s="1" t="s">
        <v>19</v>
      </c>
      <c r="C49" s="21">
        <v>548956</v>
      </c>
      <c r="D49" s="20"/>
      <c r="E49" s="21">
        <v>36141029612</v>
      </c>
      <c r="F49" s="20"/>
      <c r="G49" s="21">
        <v>35300667456</v>
      </c>
      <c r="H49" s="20"/>
      <c r="I49" s="21">
        <v>840362156</v>
      </c>
      <c r="J49" s="20"/>
      <c r="K49" s="21">
        <v>548956</v>
      </c>
      <c r="L49" s="20"/>
      <c r="M49" s="21">
        <v>36141029612</v>
      </c>
      <c r="N49" s="20"/>
      <c r="O49" s="21">
        <v>16883298050</v>
      </c>
      <c r="P49" s="20"/>
      <c r="Q49" s="21">
        <v>19257731518</v>
      </c>
      <c r="R49" s="18"/>
      <c r="S49" s="3"/>
      <c r="T49" s="3"/>
      <c r="U49" s="3"/>
    </row>
    <row r="50" spans="1:21" x14ac:dyDescent="0.45">
      <c r="A50" s="1" t="s">
        <v>173</v>
      </c>
      <c r="C50" s="21">
        <v>2000</v>
      </c>
      <c r="D50" s="20"/>
      <c r="E50" s="21">
        <v>4703844</v>
      </c>
      <c r="F50" s="20"/>
      <c r="G50" s="21">
        <v>5721751</v>
      </c>
      <c r="H50" s="20"/>
      <c r="I50" s="21">
        <v>-1017906</v>
      </c>
      <c r="J50" s="20"/>
      <c r="K50" s="21">
        <v>2000</v>
      </c>
      <c r="L50" s="20"/>
      <c r="M50" s="21">
        <v>4703844</v>
      </c>
      <c r="N50" s="20"/>
      <c r="O50" s="21">
        <v>4679170</v>
      </c>
      <c r="P50" s="20"/>
      <c r="Q50" s="21">
        <f>M50-O50</f>
        <v>24674</v>
      </c>
      <c r="R50" s="18"/>
      <c r="S50" s="19"/>
      <c r="T50" s="3"/>
      <c r="U50" s="3"/>
    </row>
    <row r="51" spans="1:21" x14ac:dyDescent="0.45">
      <c r="A51" s="1" t="s">
        <v>37</v>
      </c>
      <c r="C51" s="21">
        <v>3739850</v>
      </c>
      <c r="D51" s="20"/>
      <c r="E51" s="21">
        <v>85430399547</v>
      </c>
      <c r="F51" s="20"/>
      <c r="G51" s="21">
        <v>91824667944</v>
      </c>
      <c r="H51" s="20"/>
      <c r="I51" s="21">
        <v>-6394268374</v>
      </c>
      <c r="J51" s="20"/>
      <c r="K51" s="21">
        <v>3739850</v>
      </c>
      <c r="L51" s="20"/>
      <c r="M51" s="21">
        <v>85430399547</v>
      </c>
      <c r="N51" s="20"/>
      <c r="O51" s="21">
        <v>59254024491</v>
      </c>
      <c r="P51" s="20"/>
      <c r="Q51" s="21">
        <v>26176375078</v>
      </c>
      <c r="R51" s="18"/>
      <c r="S51" s="3"/>
      <c r="T51" s="3"/>
      <c r="U51" s="3"/>
    </row>
    <row r="52" spans="1:21" x14ac:dyDescent="0.45">
      <c r="A52" s="1" t="s">
        <v>52</v>
      </c>
      <c r="C52" s="21">
        <v>894394</v>
      </c>
      <c r="D52" s="20"/>
      <c r="E52" s="21">
        <v>35287281797</v>
      </c>
      <c r="F52" s="20"/>
      <c r="G52" s="21">
        <v>40212742648</v>
      </c>
      <c r="H52" s="20"/>
      <c r="I52" s="21">
        <v>-4925460850</v>
      </c>
      <c r="J52" s="20"/>
      <c r="K52" s="21">
        <v>894394</v>
      </c>
      <c r="L52" s="20"/>
      <c r="M52" s="21">
        <v>35287281797</v>
      </c>
      <c r="N52" s="20"/>
      <c r="O52" s="21">
        <v>31214644421</v>
      </c>
      <c r="P52" s="20"/>
      <c r="Q52" s="21">
        <v>4072637376</v>
      </c>
      <c r="R52" s="18"/>
      <c r="S52" s="3"/>
      <c r="T52" s="3"/>
      <c r="U52" s="3"/>
    </row>
    <row r="53" spans="1:21" ht="19.5" thickBot="1" x14ac:dyDescent="0.5">
      <c r="E53" s="31">
        <f>SUM(E8:E52)</f>
        <v>1880753352709</v>
      </c>
      <c r="F53" s="31">
        <f t="shared" ref="F53:J53" si="0">SUM(F8:F52)</f>
        <v>0</v>
      </c>
      <c r="G53" s="31">
        <f t="shared" si="0"/>
        <v>2045474823548</v>
      </c>
      <c r="H53" s="31">
        <f t="shared" si="0"/>
        <v>0</v>
      </c>
      <c r="I53" s="31">
        <f t="shared" si="0"/>
        <v>-164721470783</v>
      </c>
      <c r="J53" s="31">
        <f t="shared" si="0"/>
        <v>0</v>
      </c>
      <c r="K53" s="30"/>
      <c r="L53" s="30"/>
      <c r="M53" s="31">
        <f>SUM(M8:M52)</f>
        <v>1880753352709</v>
      </c>
      <c r="N53" s="30"/>
      <c r="O53" s="31">
        <f>SUM(O8:O52)</f>
        <v>1663785430779</v>
      </c>
      <c r="P53" s="30"/>
      <c r="Q53" s="31">
        <f>SUM(Q8:Q52)</f>
        <v>216967921930</v>
      </c>
      <c r="U53" s="3"/>
    </row>
    <row r="54" spans="1:21" ht="19.5" thickTop="1" x14ac:dyDescent="0.45">
      <c r="E54" s="34"/>
      <c r="Q54" s="3"/>
      <c r="U54" s="3"/>
    </row>
    <row r="55" spans="1:21" x14ac:dyDescent="0.45">
      <c r="G55" s="34"/>
      <c r="I55" s="34"/>
      <c r="M55" s="34"/>
      <c r="Q55" s="3"/>
      <c r="T55" s="3"/>
      <c r="U55" s="3"/>
    </row>
    <row r="56" spans="1:21" x14ac:dyDescent="0.45">
      <c r="E56" s="3"/>
      <c r="G56" s="34"/>
      <c r="I56" s="34"/>
      <c r="M56" s="34"/>
      <c r="O56" s="34"/>
      <c r="Q56" s="3"/>
    </row>
    <row r="57" spans="1:21" x14ac:dyDescent="0.45">
      <c r="E57" s="3"/>
      <c r="I57" s="3"/>
      <c r="M57" s="34"/>
    </row>
    <row r="58" spans="1:21" x14ac:dyDescent="0.45">
      <c r="E58" s="3"/>
      <c r="G58" s="3"/>
      <c r="I58" s="30"/>
      <c r="M58" s="34"/>
    </row>
    <row r="59" spans="1:21" x14ac:dyDescent="0.45">
      <c r="E59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46" orientation="portrait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W80"/>
  <sheetViews>
    <sheetView rightToLeft="1" view="pageBreakPreview" topLeftCell="A13" zoomScale="41" zoomScaleNormal="100" zoomScaleSheetLayoutView="41" workbookViewId="0">
      <selection activeCell="E33" sqref="E33"/>
    </sheetView>
  </sheetViews>
  <sheetFormatPr defaultRowHeight="18.75" x14ac:dyDescent="0.45"/>
  <cols>
    <col min="1" max="1" width="26.28515625" style="1" customWidth="1"/>
    <col min="2" max="2" width="1" style="1" customWidth="1"/>
    <col min="3" max="3" width="12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8" style="1" bestFit="1" customWidth="1"/>
    <col min="8" max="8" width="1" style="1" customWidth="1"/>
    <col min="9" max="9" width="20.7109375" style="1" customWidth="1"/>
    <col min="10" max="10" width="1" style="1" customWidth="1"/>
    <col min="11" max="11" width="12.57031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0.7109375" style="1" bestFit="1" customWidth="1"/>
    <col min="18" max="18" width="1" style="1" customWidth="1"/>
    <col min="19" max="19" width="15.5703125" style="1" bestFit="1" customWidth="1"/>
    <col min="20" max="20" width="16.140625" style="1" bestFit="1" customWidth="1"/>
    <col min="21" max="21" width="16.42578125" style="1" bestFit="1" customWidth="1"/>
    <col min="22" max="22" width="9.7109375" style="1" bestFit="1" customWidth="1"/>
    <col min="23" max="23" width="13.85546875" style="1" bestFit="1" customWidth="1"/>
    <col min="24" max="16384" width="9.140625" style="1"/>
  </cols>
  <sheetData>
    <row r="2" spans="1:23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23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23" ht="30" x14ac:dyDescent="0.45">
      <c r="A4" s="56" t="s">
        <v>188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23" s="7" customFormat="1" ht="19.5" x14ac:dyDescent="0.45">
      <c r="A6" s="67" t="s">
        <v>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K6" s="66" t="s">
        <v>102</v>
      </c>
      <c r="L6" s="66" t="s">
        <v>102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</row>
    <row r="7" spans="1:23" s="7" customFormat="1" ht="19.5" x14ac:dyDescent="0.45">
      <c r="A7" s="66" t="s">
        <v>3</v>
      </c>
      <c r="C7" s="38" t="s">
        <v>7</v>
      </c>
      <c r="E7" s="38" t="s">
        <v>123</v>
      </c>
      <c r="G7" s="38" t="s">
        <v>124</v>
      </c>
      <c r="I7" s="38" t="s">
        <v>126</v>
      </c>
      <c r="K7" s="38" t="s">
        <v>7</v>
      </c>
      <c r="M7" s="38" t="s">
        <v>123</v>
      </c>
      <c r="O7" s="38" t="s">
        <v>124</v>
      </c>
      <c r="Q7" s="38" t="s">
        <v>126</v>
      </c>
    </row>
    <row r="8" spans="1:23" x14ac:dyDescent="0.45">
      <c r="A8" s="1" t="s">
        <v>35</v>
      </c>
      <c r="C8" s="30">
        <v>4760966</v>
      </c>
      <c r="D8" s="30"/>
      <c r="E8" s="30">
        <v>92808109484</v>
      </c>
      <c r="F8" s="30"/>
      <c r="G8" s="30">
        <v>83673044306</v>
      </c>
      <c r="H8" s="30"/>
      <c r="I8" s="30">
        <v>9135065178</v>
      </c>
      <c r="J8" s="30"/>
      <c r="K8" s="30">
        <v>6700000</v>
      </c>
      <c r="L8" s="30"/>
      <c r="M8" s="30">
        <v>137604814183</v>
      </c>
      <c r="N8" s="30"/>
      <c r="O8" s="30">
        <v>117751186800</v>
      </c>
      <c r="P8" s="30"/>
      <c r="Q8" s="30">
        <v>19853627383</v>
      </c>
      <c r="R8" s="18"/>
      <c r="S8" s="32"/>
      <c r="T8" s="3"/>
      <c r="U8" s="3"/>
      <c r="V8" s="3"/>
      <c r="W8" s="3"/>
    </row>
    <row r="9" spans="1:23" x14ac:dyDescent="0.45">
      <c r="A9" s="1" t="s">
        <v>29</v>
      </c>
      <c r="C9" s="30">
        <v>25000</v>
      </c>
      <c r="D9" s="30"/>
      <c r="E9" s="30">
        <v>1665033755</v>
      </c>
      <c r="F9" s="30"/>
      <c r="G9" s="30">
        <v>986594625</v>
      </c>
      <c r="H9" s="30"/>
      <c r="I9" s="30">
        <v>678439130</v>
      </c>
      <c r="J9" s="30"/>
      <c r="K9" s="30">
        <v>133364</v>
      </c>
      <c r="L9" s="30"/>
      <c r="M9" s="30">
        <v>9293078927</v>
      </c>
      <c r="N9" s="30"/>
      <c r="O9" s="30">
        <v>5263048225</v>
      </c>
      <c r="P9" s="30"/>
      <c r="Q9" s="30">
        <v>4030030702</v>
      </c>
      <c r="R9" s="18"/>
      <c r="S9" s="32"/>
      <c r="T9" s="3"/>
      <c r="U9" s="3"/>
    </row>
    <row r="10" spans="1:23" x14ac:dyDescent="0.45">
      <c r="A10" s="1" t="s">
        <v>191</v>
      </c>
      <c r="C10" s="30">
        <v>4500000</v>
      </c>
      <c r="D10" s="30"/>
      <c r="E10" s="30">
        <v>58196657755</v>
      </c>
      <c r="F10" s="30"/>
      <c r="G10" s="30">
        <v>49544946000</v>
      </c>
      <c r="H10" s="30"/>
      <c r="I10" s="30">
        <v>8651711755</v>
      </c>
      <c r="J10" s="30"/>
      <c r="K10" s="30">
        <v>4500000</v>
      </c>
      <c r="L10" s="30"/>
      <c r="M10" s="30">
        <v>58196657755</v>
      </c>
      <c r="N10" s="30"/>
      <c r="O10" s="30">
        <v>49544946000</v>
      </c>
      <c r="P10" s="30"/>
      <c r="Q10" s="30">
        <v>8651711755</v>
      </c>
      <c r="R10" s="18"/>
      <c r="S10" s="32"/>
      <c r="T10" s="3"/>
      <c r="U10" s="3"/>
    </row>
    <row r="11" spans="1:23" x14ac:dyDescent="0.45">
      <c r="A11" s="1" t="s">
        <v>36</v>
      </c>
      <c r="C11" s="30">
        <v>100000</v>
      </c>
      <c r="D11" s="30"/>
      <c r="E11" s="30">
        <v>2842716500</v>
      </c>
      <c r="F11" s="30"/>
      <c r="G11" s="30">
        <v>2131130966</v>
      </c>
      <c r="H11" s="30"/>
      <c r="I11" s="30">
        <v>711585534</v>
      </c>
      <c r="J11" s="30"/>
      <c r="K11" s="30">
        <v>100000</v>
      </c>
      <c r="L11" s="30"/>
      <c r="M11" s="30">
        <v>2842716500</v>
      </c>
      <c r="N11" s="30"/>
      <c r="O11" s="30">
        <v>2131130966</v>
      </c>
      <c r="P11" s="30"/>
      <c r="Q11" s="30">
        <v>711585534</v>
      </c>
      <c r="R11" s="18"/>
      <c r="S11" s="32"/>
      <c r="T11" s="3"/>
      <c r="U11" s="3"/>
      <c r="W11" s="3"/>
    </row>
    <row r="12" spans="1:23" x14ac:dyDescent="0.45">
      <c r="A12" s="1" t="s">
        <v>56</v>
      </c>
      <c r="C12" s="30">
        <v>30000000</v>
      </c>
      <c r="D12" s="30"/>
      <c r="E12" s="30">
        <v>48044544000</v>
      </c>
      <c r="F12" s="30"/>
      <c r="G12" s="30">
        <v>48044544000</v>
      </c>
      <c r="H12" s="30"/>
      <c r="I12" s="30">
        <v>0</v>
      </c>
      <c r="J12" s="30"/>
      <c r="K12" s="30">
        <v>30000000</v>
      </c>
      <c r="L12" s="30"/>
      <c r="M12" s="30">
        <v>48044544000</v>
      </c>
      <c r="N12" s="30"/>
      <c r="O12" s="30">
        <v>48044544000</v>
      </c>
      <c r="P12" s="30"/>
      <c r="Q12" s="30">
        <v>0</v>
      </c>
      <c r="R12" s="18"/>
      <c r="S12" s="32"/>
      <c r="T12" s="3"/>
      <c r="U12" s="3"/>
      <c r="W12" s="3"/>
    </row>
    <row r="13" spans="1:23" x14ac:dyDescent="0.45">
      <c r="A13" s="1" t="s">
        <v>192</v>
      </c>
      <c r="C13" s="30">
        <v>30000000</v>
      </c>
      <c r="D13" s="30"/>
      <c r="E13" s="30">
        <v>52843698005</v>
      </c>
      <c r="F13" s="30"/>
      <c r="G13" s="30">
        <v>48044544000</v>
      </c>
      <c r="H13" s="30"/>
      <c r="I13" s="30">
        <v>4799154005</v>
      </c>
      <c r="J13" s="30"/>
      <c r="K13" s="30">
        <v>30000000</v>
      </c>
      <c r="L13" s="30"/>
      <c r="M13" s="30">
        <v>52843698005</v>
      </c>
      <c r="N13" s="30"/>
      <c r="O13" s="30">
        <v>48044544000</v>
      </c>
      <c r="P13" s="30"/>
      <c r="Q13" s="30">
        <v>4799154005</v>
      </c>
      <c r="R13" s="18"/>
      <c r="S13" s="32"/>
      <c r="T13" s="3"/>
      <c r="U13" s="3"/>
      <c r="W13" s="3"/>
    </row>
    <row r="14" spans="1:23" x14ac:dyDescent="0.45">
      <c r="A14" s="1" t="s">
        <v>193</v>
      </c>
      <c r="C14" s="30">
        <v>1100000</v>
      </c>
      <c r="D14" s="30"/>
      <c r="E14" s="30">
        <v>33733087253</v>
      </c>
      <c r="F14" s="30"/>
      <c r="G14" s="30">
        <v>23120974800</v>
      </c>
      <c r="H14" s="30"/>
      <c r="I14" s="30">
        <v>10612112453</v>
      </c>
      <c r="J14" s="30"/>
      <c r="K14" s="30">
        <v>1100000</v>
      </c>
      <c r="L14" s="30"/>
      <c r="M14" s="30">
        <v>33733087253</v>
      </c>
      <c r="N14" s="30"/>
      <c r="O14" s="30">
        <v>23120974800</v>
      </c>
      <c r="P14" s="30"/>
      <c r="Q14" s="30">
        <v>10612112453</v>
      </c>
      <c r="R14" s="18"/>
      <c r="S14" s="32"/>
      <c r="T14" s="3"/>
      <c r="U14" s="3"/>
      <c r="W14" s="3"/>
    </row>
    <row r="15" spans="1:23" x14ac:dyDescent="0.45">
      <c r="A15" s="1" t="s">
        <v>46</v>
      </c>
      <c r="C15" s="30">
        <v>2402520</v>
      </c>
      <c r="D15" s="30"/>
      <c r="E15" s="30">
        <v>74948903200</v>
      </c>
      <c r="F15" s="30"/>
      <c r="G15" s="30">
        <v>90131611743</v>
      </c>
      <c r="H15" s="30"/>
      <c r="I15" s="30">
        <v>-15182708543</v>
      </c>
      <c r="J15" s="30"/>
      <c r="K15" s="30">
        <v>3140135</v>
      </c>
      <c r="L15" s="30"/>
      <c r="M15" s="30">
        <v>100719669887</v>
      </c>
      <c r="N15" s="30"/>
      <c r="O15" s="30">
        <v>117803568165</v>
      </c>
      <c r="P15" s="30"/>
      <c r="Q15" s="30">
        <v>-17083898278</v>
      </c>
      <c r="R15" s="18"/>
      <c r="S15" s="32"/>
      <c r="T15" s="3"/>
      <c r="U15" s="3"/>
      <c r="W15" s="3"/>
    </row>
    <row r="16" spans="1:23" x14ac:dyDescent="0.45">
      <c r="A16" s="1" t="s">
        <v>28</v>
      </c>
      <c r="C16" s="30">
        <v>65874</v>
      </c>
      <c r="D16" s="30"/>
      <c r="E16" s="30">
        <v>2418757210</v>
      </c>
      <c r="F16" s="30"/>
      <c r="G16" s="30">
        <v>1866038867</v>
      </c>
      <c r="H16" s="30"/>
      <c r="I16" s="30">
        <v>552718343</v>
      </c>
      <c r="J16" s="30"/>
      <c r="K16" s="30">
        <v>65874</v>
      </c>
      <c r="L16" s="30"/>
      <c r="M16" s="30">
        <v>2418757210</v>
      </c>
      <c r="N16" s="30"/>
      <c r="O16" s="30">
        <v>1866038867</v>
      </c>
      <c r="P16" s="30"/>
      <c r="Q16" s="30">
        <v>552718343</v>
      </c>
      <c r="R16" s="18"/>
      <c r="S16" s="32"/>
      <c r="T16" s="3"/>
      <c r="U16" s="3"/>
      <c r="W16" s="3"/>
    </row>
    <row r="17" spans="1:23" x14ac:dyDescent="0.45">
      <c r="A17" s="1" t="s">
        <v>27</v>
      </c>
      <c r="C17" s="30">
        <v>70247</v>
      </c>
      <c r="D17" s="30"/>
      <c r="E17" s="30">
        <v>70317247</v>
      </c>
      <c r="F17" s="30"/>
      <c r="G17" s="30">
        <v>69829030</v>
      </c>
      <c r="H17" s="30"/>
      <c r="I17" s="30">
        <v>488217</v>
      </c>
      <c r="J17" s="30"/>
      <c r="K17" s="30">
        <v>70247</v>
      </c>
      <c r="L17" s="30"/>
      <c r="M17" s="30">
        <v>70317247</v>
      </c>
      <c r="N17" s="30"/>
      <c r="O17" s="30">
        <v>69829030</v>
      </c>
      <c r="P17" s="30"/>
      <c r="Q17" s="30">
        <v>488217</v>
      </c>
      <c r="R17" s="18"/>
      <c r="S17" s="32"/>
      <c r="T17" s="3"/>
      <c r="U17" s="3"/>
      <c r="W17" s="3"/>
    </row>
    <row r="18" spans="1:23" x14ac:dyDescent="0.45">
      <c r="A18" s="1" t="s">
        <v>53</v>
      </c>
      <c r="C18" s="30">
        <v>3354998</v>
      </c>
      <c r="D18" s="30"/>
      <c r="E18" s="30">
        <v>25815018007</v>
      </c>
      <c r="F18" s="30"/>
      <c r="G18" s="30">
        <v>27168189121</v>
      </c>
      <c r="H18" s="30"/>
      <c r="I18" s="30">
        <v>-1353171114</v>
      </c>
      <c r="J18" s="30"/>
      <c r="K18" s="30">
        <v>3474998</v>
      </c>
      <c r="L18" s="30"/>
      <c r="M18" s="30">
        <v>26523576857</v>
      </c>
      <c r="N18" s="30"/>
      <c r="O18" s="30">
        <v>27829033561</v>
      </c>
      <c r="P18" s="30"/>
      <c r="Q18" s="30">
        <v>-1305456704</v>
      </c>
      <c r="R18" s="18"/>
      <c r="S18" s="32"/>
      <c r="T18" s="3"/>
      <c r="U18" s="3"/>
    </row>
    <row r="19" spans="1:23" x14ac:dyDescent="0.45">
      <c r="A19" s="1" t="s">
        <v>63</v>
      </c>
      <c r="C19" s="30">
        <v>3329605</v>
      </c>
      <c r="D19" s="30"/>
      <c r="E19" s="30">
        <v>24703180721</v>
      </c>
      <c r="F19" s="30"/>
      <c r="G19" s="30">
        <v>31996866301</v>
      </c>
      <c r="H19" s="30"/>
      <c r="I19" s="30">
        <v>-7293685580</v>
      </c>
      <c r="J19" s="30"/>
      <c r="K19" s="30">
        <v>3329605</v>
      </c>
      <c r="L19" s="30"/>
      <c r="M19" s="30">
        <v>24703180721</v>
      </c>
      <c r="N19" s="30"/>
      <c r="O19" s="30">
        <v>31996866301</v>
      </c>
      <c r="P19" s="30"/>
      <c r="Q19" s="30">
        <v>-7293685580</v>
      </c>
      <c r="R19" s="18"/>
      <c r="S19" s="32"/>
      <c r="T19" s="3"/>
    </row>
    <row r="20" spans="1:23" x14ac:dyDescent="0.45">
      <c r="A20" s="1" t="s">
        <v>41</v>
      </c>
      <c r="C20" s="30">
        <v>97044</v>
      </c>
      <c r="D20" s="30"/>
      <c r="E20" s="30">
        <v>1274565417</v>
      </c>
      <c r="F20" s="30"/>
      <c r="G20" s="30">
        <v>970882021</v>
      </c>
      <c r="H20" s="30"/>
      <c r="I20" s="30">
        <v>303683396</v>
      </c>
      <c r="J20" s="30"/>
      <c r="K20" s="30">
        <v>97044</v>
      </c>
      <c r="L20" s="30"/>
      <c r="M20" s="30">
        <v>1274565417</v>
      </c>
      <c r="N20" s="30"/>
      <c r="O20" s="30">
        <v>970882021</v>
      </c>
      <c r="P20" s="30"/>
      <c r="Q20" s="30">
        <v>303683396</v>
      </c>
      <c r="R20" s="18"/>
      <c r="S20" s="32"/>
      <c r="T20" s="3"/>
      <c r="U20" s="3"/>
    </row>
    <row r="21" spans="1:23" x14ac:dyDescent="0.45">
      <c r="A21" s="1" t="s">
        <v>27</v>
      </c>
      <c r="C21" s="30">
        <v>70247</v>
      </c>
      <c r="D21" s="30"/>
      <c r="E21" s="30">
        <v>153204896</v>
      </c>
      <c r="F21" s="30"/>
      <c r="G21" s="30">
        <v>70317247</v>
      </c>
      <c r="H21" s="30"/>
      <c r="I21" s="30">
        <v>82887649</v>
      </c>
      <c r="J21" s="30"/>
      <c r="K21" s="30">
        <v>70247</v>
      </c>
      <c r="L21" s="30"/>
      <c r="M21" s="30">
        <v>153204896</v>
      </c>
      <c r="N21" s="30"/>
      <c r="O21" s="30">
        <v>70317247</v>
      </c>
      <c r="P21" s="30"/>
      <c r="Q21" s="30">
        <v>82887649</v>
      </c>
      <c r="R21" s="18"/>
      <c r="S21" s="32"/>
      <c r="T21" s="3"/>
      <c r="U21" s="3"/>
    </row>
    <row r="22" spans="1:23" x14ac:dyDescent="0.45">
      <c r="A22" s="1" t="s">
        <v>54</v>
      </c>
      <c r="C22" s="30">
        <v>2270313</v>
      </c>
      <c r="D22" s="30"/>
      <c r="E22" s="30">
        <v>16151744699</v>
      </c>
      <c r="F22" s="30"/>
      <c r="G22" s="30">
        <v>8550270232</v>
      </c>
      <c r="H22" s="30"/>
      <c r="I22" s="30">
        <v>7601474467</v>
      </c>
      <c r="J22" s="30"/>
      <c r="K22" s="30">
        <v>4712209</v>
      </c>
      <c r="L22" s="30"/>
      <c r="M22" s="30">
        <v>31182038146</v>
      </c>
      <c r="N22" s="30"/>
      <c r="O22" s="30">
        <v>19443798076</v>
      </c>
      <c r="P22" s="30"/>
      <c r="Q22" s="30">
        <v>11738240070</v>
      </c>
      <c r="R22" s="18"/>
      <c r="S22" s="32"/>
      <c r="T22" s="3"/>
      <c r="U22" s="34"/>
    </row>
    <row r="23" spans="1:23" x14ac:dyDescent="0.45">
      <c r="A23" s="1" t="s">
        <v>175</v>
      </c>
      <c r="C23" s="30">
        <v>7465</v>
      </c>
      <c r="D23" s="30"/>
      <c r="E23" s="30">
        <v>31685892</v>
      </c>
      <c r="F23" s="30"/>
      <c r="G23" s="30">
        <v>19120279</v>
      </c>
      <c r="H23" s="30"/>
      <c r="I23" s="30">
        <v>12565613</v>
      </c>
      <c r="J23" s="30"/>
      <c r="K23" s="30">
        <v>7465</v>
      </c>
      <c r="L23" s="30"/>
      <c r="M23" s="30">
        <v>31685892</v>
      </c>
      <c r="N23" s="30"/>
      <c r="O23" s="30">
        <v>19120279</v>
      </c>
      <c r="P23" s="30"/>
      <c r="Q23" s="30">
        <v>12565613</v>
      </c>
      <c r="R23" s="18"/>
      <c r="S23" s="32"/>
      <c r="T23" s="3"/>
      <c r="U23" s="3"/>
    </row>
    <row r="24" spans="1:23" x14ac:dyDescent="0.45">
      <c r="A24" s="1" t="s">
        <v>127</v>
      </c>
      <c r="C24" s="30">
        <v>0</v>
      </c>
      <c r="D24" s="30"/>
      <c r="E24" s="30">
        <v>0</v>
      </c>
      <c r="F24" s="30"/>
      <c r="G24" s="30">
        <v>0</v>
      </c>
      <c r="H24" s="30"/>
      <c r="I24" s="30">
        <v>0</v>
      </c>
      <c r="J24" s="30"/>
      <c r="K24" s="30">
        <v>4772243</v>
      </c>
      <c r="L24" s="30"/>
      <c r="M24" s="30">
        <v>18360323320</v>
      </c>
      <c r="N24" s="30"/>
      <c r="O24" s="30">
        <v>19016181263</v>
      </c>
      <c r="P24" s="30"/>
      <c r="Q24" s="30">
        <v>-655857943</v>
      </c>
      <c r="R24" s="18"/>
      <c r="S24" s="32"/>
      <c r="T24" s="3"/>
    </row>
    <row r="25" spans="1:23" x14ac:dyDescent="0.45">
      <c r="A25" s="1" t="s">
        <v>128</v>
      </c>
      <c r="C25" s="30">
        <v>0</v>
      </c>
      <c r="D25" s="30"/>
      <c r="E25" s="30">
        <v>0</v>
      </c>
      <c r="F25" s="30"/>
      <c r="G25" s="30">
        <v>0</v>
      </c>
      <c r="H25" s="30"/>
      <c r="I25" s="30">
        <v>0</v>
      </c>
      <c r="J25" s="30"/>
      <c r="K25" s="30">
        <v>5782522</v>
      </c>
      <c r="L25" s="30"/>
      <c r="M25" s="30">
        <v>24484608168</v>
      </c>
      <c r="N25" s="30"/>
      <c r="O25" s="30">
        <v>19871236991</v>
      </c>
      <c r="P25" s="30"/>
      <c r="Q25" s="30">
        <v>4613371177</v>
      </c>
      <c r="R25" s="18"/>
      <c r="S25" s="32"/>
      <c r="T25" s="3"/>
    </row>
    <row r="26" spans="1:23" x14ac:dyDescent="0.45">
      <c r="A26" s="1" t="s">
        <v>129</v>
      </c>
      <c r="C26" s="30">
        <v>0</v>
      </c>
      <c r="D26" s="30"/>
      <c r="E26" s="30">
        <v>0</v>
      </c>
      <c r="F26" s="30"/>
      <c r="G26" s="30">
        <v>0</v>
      </c>
      <c r="H26" s="30"/>
      <c r="I26" s="30">
        <v>0</v>
      </c>
      <c r="J26" s="30"/>
      <c r="K26" s="30">
        <v>3000000</v>
      </c>
      <c r="L26" s="30"/>
      <c r="M26" s="30">
        <v>32058688411</v>
      </c>
      <c r="N26" s="30"/>
      <c r="O26" s="30">
        <v>31700254500</v>
      </c>
      <c r="P26" s="30"/>
      <c r="Q26" s="30">
        <v>358433911</v>
      </c>
      <c r="R26" s="18"/>
      <c r="S26" s="32"/>
      <c r="T26" s="3"/>
    </row>
    <row r="27" spans="1:23" x14ac:dyDescent="0.45">
      <c r="A27" s="1" t="s">
        <v>130</v>
      </c>
      <c r="C27" s="30">
        <v>0</v>
      </c>
      <c r="D27" s="30"/>
      <c r="E27" s="30">
        <v>0</v>
      </c>
      <c r="F27" s="30"/>
      <c r="G27" s="30">
        <v>0</v>
      </c>
      <c r="H27" s="30"/>
      <c r="I27" s="30">
        <v>0</v>
      </c>
      <c r="J27" s="30"/>
      <c r="K27" s="30">
        <v>1522111</v>
      </c>
      <c r="L27" s="30"/>
      <c r="M27" s="30">
        <v>8320349469</v>
      </c>
      <c r="N27" s="30"/>
      <c r="O27" s="30">
        <v>7646977137</v>
      </c>
      <c r="P27" s="30"/>
      <c r="Q27" s="30">
        <v>673372332</v>
      </c>
      <c r="R27" s="18"/>
      <c r="S27" s="32"/>
      <c r="T27" s="3"/>
    </row>
    <row r="28" spans="1:23" x14ac:dyDescent="0.45">
      <c r="A28" s="1" t="s">
        <v>131</v>
      </c>
      <c r="C28" s="30">
        <v>0</v>
      </c>
      <c r="D28" s="30"/>
      <c r="E28" s="30">
        <v>0</v>
      </c>
      <c r="F28" s="30"/>
      <c r="G28" s="30">
        <v>0</v>
      </c>
      <c r="H28" s="30"/>
      <c r="I28" s="30">
        <v>0</v>
      </c>
      <c r="J28" s="30"/>
      <c r="K28" s="30">
        <v>2987610</v>
      </c>
      <c r="L28" s="30"/>
      <c r="M28" s="30">
        <v>31469986702</v>
      </c>
      <c r="N28" s="30"/>
      <c r="O28" s="30">
        <v>37093223169</v>
      </c>
      <c r="P28" s="30"/>
      <c r="Q28" s="30">
        <v>-5623236467</v>
      </c>
      <c r="R28" s="18"/>
      <c r="S28" s="32"/>
      <c r="T28" s="3"/>
    </row>
    <row r="29" spans="1:23" x14ac:dyDescent="0.45">
      <c r="A29" s="1" t="s">
        <v>132</v>
      </c>
      <c r="C29" s="30">
        <v>0</v>
      </c>
      <c r="D29" s="30"/>
      <c r="E29" s="30">
        <v>0</v>
      </c>
      <c r="F29" s="30"/>
      <c r="G29" s="30">
        <v>0</v>
      </c>
      <c r="H29" s="30"/>
      <c r="I29" s="30">
        <v>0</v>
      </c>
      <c r="J29" s="30"/>
      <c r="K29" s="30">
        <v>3514808</v>
      </c>
      <c r="L29" s="30"/>
      <c r="M29" s="30">
        <v>53970477655</v>
      </c>
      <c r="N29" s="30"/>
      <c r="O29" s="30">
        <v>49537077038</v>
      </c>
      <c r="P29" s="30"/>
      <c r="Q29" s="30">
        <v>4433400617</v>
      </c>
      <c r="R29" s="18"/>
      <c r="S29" s="32"/>
      <c r="T29" s="3"/>
    </row>
    <row r="30" spans="1:23" x14ac:dyDescent="0.45">
      <c r="A30" s="1" t="s">
        <v>39</v>
      </c>
      <c r="C30" s="30">
        <v>0</v>
      </c>
      <c r="D30" s="30"/>
      <c r="E30" s="30">
        <v>0</v>
      </c>
      <c r="F30" s="30"/>
      <c r="G30" s="30">
        <v>0</v>
      </c>
      <c r="H30" s="30"/>
      <c r="I30" s="30">
        <v>0</v>
      </c>
      <c r="J30" s="30"/>
      <c r="K30" s="30">
        <v>9233449</v>
      </c>
      <c r="L30" s="30"/>
      <c r="M30" s="30">
        <v>113189224997</v>
      </c>
      <c r="N30" s="30"/>
      <c r="O30" s="30">
        <v>80862672910</v>
      </c>
      <c r="P30" s="30"/>
      <c r="Q30" s="30">
        <v>32326552087</v>
      </c>
      <c r="R30" s="18"/>
      <c r="S30" s="32"/>
      <c r="T30" s="3"/>
    </row>
    <row r="31" spans="1:23" x14ac:dyDescent="0.45">
      <c r="A31" s="1" t="s">
        <v>43</v>
      </c>
      <c r="C31" s="30">
        <v>0</v>
      </c>
      <c r="D31" s="30"/>
      <c r="E31" s="30">
        <v>0</v>
      </c>
      <c r="F31" s="30"/>
      <c r="G31" s="30">
        <v>0</v>
      </c>
      <c r="H31" s="30"/>
      <c r="I31" s="30">
        <v>0</v>
      </c>
      <c r="J31" s="30"/>
      <c r="K31" s="30">
        <v>985852</v>
      </c>
      <c r="L31" s="30"/>
      <c r="M31" s="30">
        <v>7132515191</v>
      </c>
      <c r="N31" s="30"/>
      <c r="O31" s="30">
        <v>5546721768</v>
      </c>
      <c r="P31" s="30"/>
      <c r="Q31" s="30">
        <v>1585793423</v>
      </c>
      <c r="R31" s="18"/>
      <c r="S31" s="32"/>
      <c r="T31" s="3"/>
    </row>
    <row r="32" spans="1:23" x14ac:dyDescent="0.45">
      <c r="A32" s="1" t="s">
        <v>133</v>
      </c>
      <c r="C32" s="30">
        <v>0</v>
      </c>
      <c r="D32" s="30"/>
      <c r="E32" s="30">
        <v>0</v>
      </c>
      <c r="F32" s="30"/>
      <c r="G32" s="30">
        <v>0</v>
      </c>
      <c r="H32" s="30"/>
      <c r="I32" s="30">
        <v>0</v>
      </c>
      <c r="J32" s="30"/>
      <c r="K32" s="30">
        <v>54476</v>
      </c>
      <c r="L32" s="30"/>
      <c r="M32" s="30">
        <v>3303263947</v>
      </c>
      <c r="N32" s="30"/>
      <c r="O32" s="30">
        <v>2951477144</v>
      </c>
      <c r="P32" s="30"/>
      <c r="Q32" s="30">
        <v>351786803</v>
      </c>
      <c r="R32" s="18"/>
      <c r="S32" s="32"/>
      <c r="T32" s="3"/>
    </row>
    <row r="33" spans="1:20" x14ac:dyDescent="0.45">
      <c r="A33" s="1" t="s">
        <v>17</v>
      </c>
      <c r="C33" s="30">
        <v>0</v>
      </c>
      <c r="D33" s="30"/>
      <c r="E33" s="30">
        <v>0</v>
      </c>
      <c r="F33" s="30"/>
      <c r="G33" s="30">
        <v>0</v>
      </c>
      <c r="H33" s="30"/>
      <c r="I33" s="30">
        <v>0</v>
      </c>
      <c r="J33" s="30"/>
      <c r="K33" s="30">
        <v>26147000</v>
      </c>
      <c r="L33" s="30"/>
      <c r="M33" s="30">
        <v>63946235477</v>
      </c>
      <c r="N33" s="30"/>
      <c r="O33" s="30">
        <v>63442067970</v>
      </c>
      <c r="P33" s="30"/>
      <c r="Q33" s="30">
        <v>504167507</v>
      </c>
      <c r="R33" s="18"/>
      <c r="S33" s="32"/>
      <c r="T33" s="3"/>
    </row>
    <row r="34" spans="1:20" x14ac:dyDescent="0.45">
      <c r="A34" s="1" t="s">
        <v>134</v>
      </c>
      <c r="C34" s="30">
        <v>0</v>
      </c>
      <c r="D34" s="30"/>
      <c r="E34" s="30">
        <v>0</v>
      </c>
      <c r="F34" s="30"/>
      <c r="G34" s="30">
        <v>0</v>
      </c>
      <c r="H34" s="30"/>
      <c r="I34" s="30">
        <v>0</v>
      </c>
      <c r="J34" s="30"/>
      <c r="K34" s="30">
        <v>52205</v>
      </c>
      <c r="L34" s="30"/>
      <c r="M34" s="30">
        <v>3764128046</v>
      </c>
      <c r="N34" s="30"/>
      <c r="O34" s="30">
        <v>3479298019</v>
      </c>
      <c r="P34" s="30"/>
      <c r="Q34" s="30">
        <v>284830027</v>
      </c>
      <c r="R34" s="18"/>
      <c r="S34" s="32"/>
      <c r="T34" s="3"/>
    </row>
    <row r="35" spans="1:20" x14ac:dyDescent="0.45">
      <c r="A35" s="1" t="s">
        <v>40</v>
      </c>
      <c r="C35" s="30">
        <v>0</v>
      </c>
      <c r="D35" s="30"/>
      <c r="E35" s="30">
        <v>0</v>
      </c>
      <c r="F35" s="30"/>
      <c r="G35" s="30">
        <v>0</v>
      </c>
      <c r="H35" s="30"/>
      <c r="I35" s="30">
        <v>0</v>
      </c>
      <c r="J35" s="30"/>
      <c r="K35" s="30">
        <v>4241679</v>
      </c>
      <c r="L35" s="30"/>
      <c r="M35" s="30">
        <v>34237892472</v>
      </c>
      <c r="N35" s="30"/>
      <c r="O35" s="30">
        <v>29472922710</v>
      </c>
      <c r="P35" s="30"/>
      <c r="Q35" s="30">
        <v>4764969762</v>
      </c>
      <c r="R35" s="18"/>
      <c r="S35" s="32"/>
      <c r="T35" s="3"/>
    </row>
    <row r="36" spans="1:20" x14ac:dyDescent="0.45">
      <c r="A36" s="1" t="s">
        <v>135</v>
      </c>
      <c r="C36" s="30">
        <v>0</v>
      </c>
      <c r="D36" s="30"/>
      <c r="E36" s="30">
        <v>0</v>
      </c>
      <c r="F36" s="30"/>
      <c r="G36" s="30">
        <v>0</v>
      </c>
      <c r="H36" s="30"/>
      <c r="I36" s="30">
        <v>0</v>
      </c>
      <c r="J36" s="30"/>
      <c r="K36" s="30">
        <v>108053</v>
      </c>
      <c r="L36" s="30"/>
      <c r="M36" s="30">
        <v>141351680</v>
      </c>
      <c r="N36" s="30"/>
      <c r="O36" s="30">
        <v>54026500</v>
      </c>
      <c r="P36" s="30"/>
      <c r="Q36" s="30">
        <v>87325180</v>
      </c>
      <c r="R36" s="18"/>
      <c r="S36" s="32"/>
      <c r="T36" s="3"/>
    </row>
    <row r="37" spans="1:20" x14ac:dyDescent="0.45">
      <c r="A37" s="1" t="s">
        <v>136</v>
      </c>
      <c r="C37" s="30">
        <v>0</v>
      </c>
      <c r="D37" s="30"/>
      <c r="E37" s="30">
        <v>0</v>
      </c>
      <c r="F37" s="30"/>
      <c r="G37" s="30">
        <v>0</v>
      </c>
      <c r="H37" s="30"/>
      <c r="I37" s="30">
        <v>0</v>
      </c>
      <c r="J37" s="30"/>
      <c r="K37" s="30">
        <v>2530547</v>
      </c>
      <c r="L37" s="30"/>
      <c r="M37" s="30">
        <v>68378207848</v>
      </c>
      <c r="N37" s="30"/>
      <c r="O37" s="30">
        <v>61931369840</v>
      </c>
      <c r="P37" s="30"/>
      <c r="Q37" s="30">
        <v>6446838008</v>
      </c>
      <c r="R37" s="18"/>
      <c r="S37" s="32"/>
      <c r="T37" s="3"/>
    </row>
    <row r="38" spans="1:20" x14ac:dyDescent="0.45">
      <c r="A38" s="1" t="s">
        <v>64</v>
      </c>
      <c r="C38" s="30">
        <v>0</v>
      </c>
      <c r="D38" s="30"/>
      <c r="E38" s="30">
        <v>0</v>
      </c>
      <c r="F38" s="30"/>
      <c r="G38" s="30">
        <v>0</v>
      </c>
      <c r="H38" s="30"/>
      <c r="I38" s="30">
        <v>0</v>
      </c>
      <c r="J38" s="30"/>
      <c r="K38" s="30">
        <v>4235188</v>
      </c>
      <c r="L38" s="30"/>
      <c r="M38" s="30">
        <v>23427306073</v>
      </c>
      <c r="N38" s="30"/>
      <c r="O38" s="30">
        <v>18859292164</v>
      </c>
      <c r="P38" s="30"/>
      <c r="Q38" s="30">
        <v>4568013909</v>
      </c>
      <c r="R38" s="18"/>
      <c r="S38" s="32"/>
      <c r="T38" s="3"/>
    </row>
    <row r="39" spans="1:20" x14ac:dyDescent="0.45">
      <c r="A39" s="1" t="s">
        <v>58</v>
      </c>
      <c r="C39" s="30">
        <v>0</v>
      </c>
      <c r="D39" s="30"/>
      <c r="E39" s="30">
        <v>0</v>
      </c>
      <c r="F39" s="30"/>
      <c r="G39" s="30">
        <v>0</v>
      </c>
      <c r="H39" s="30"/>
      <c r="I39" s="30">
        <v>0</v>
      </c>
      <c r="J39" s="30"/>
      <c r="K39" s="30">
        <v>502453</v>
      </c>
      <c r="L39" s="30"/>
      <c r="M39" s="30">
        <v>11928335055</v>
      </c>
      <c r="N39" s="30"/>
      <c r="O39" s="30">
        <v>15130804898</v>
      </c>
      <c r="P39" s="30"/>
      <c r="Q39" s="30">
        <v>-3202469843</v>
      </c>
      <c r="R39" s="18"/>
      <c r="S39" s="32"/>
      <c r="T39" s="3"/>
    </row>
    <row r="40" spans="1:20" x14ac:dyDescent="0.45">
      <c r="A40" s="1" t="s">
        <v>137</v>
      </c>
      <c r="C40" s="30">
        <v>0</v>
      </c>
      <c r="D40" s="30"/>
      <c r="E40" s="30">
        <v>0</v>
      </c>
      <c r="F40" s="30"/>
      <c r="G40" s="30">
        <v>0</v>
      </c>
      <c r="H40" s="30"/>
      <c r="I40" s="30">
        <v>0</v>
      </c>
      <c r="J40" s="30"/>
      <c r="K40" s="30">
        <v>2635520</v>
      </c>
      <c r="L40" s="30"/>
      <c r="M40" s="30">
        <v>10193126679</v>
      </c>
      <c r="N40" s="30"/>
      <c r="O40" s="30">
        <v>10419098334</v>
      </c>
      <c r="P40" s="30"/>
      <c r="Q40" s="30">
        <v>-225971655</v>
      </c>
      <c r="R40" s="18"/>
      <c r="S40" s="32"/>
      <c r="T40" s="3"/>
    </row>
    <row r="41" spans="1:20" x14ac:dyDescent="0.45">
      <c r="A41" s="1" t="s">
        <v>61</v>
      </c>
      <c r="C41" s="30">
        <v>0</v>
      </c>
      <c r="D41" s="30"/>
      <c r="E41" s="30">
        <v>0</v>
      </c>
      <c r="F41" s="30"/>
      <c r="G41" s="30">
        <v>0</v>
      </c>
      <c r="H41" s="30"/>
      <c r="I41" s="30">
        <v>0</v>
      </c>
      <c r="J41" s="30"/>
      <c r="K41" s="30">
        <v>7465</v>
      </c>
      <c r="L41" s="30"/>
      <c r="M41" s="30">
        <v>19120279</v>
      </c>
      <c r="N41" s="30"/>
      <c r="O41" s="30">
        <v>19120279</v>
      </c>
      <c r="P41" s="30"/>
      <c r="Q41" s="30">
        <v>0</v>
      </c>
      <c r="R41" s="18"/>
      <c r="S41" s="32"/>
      <c r="T41" s="3"/>
    </row>
    <row r="42" spans="1:20" x14ac:dyDescent="0.45">
      <c r="A42" s="1" t="s">
        <v>147</v>
      </c>
      <c r="C42" s="30">
        <v>0</v>
      </c>
      <c r="D42" s="30"/>
      <c r="E42" s="30">
        <v>0</v>
      </c>
      <c r="F42" s="30"/>
      <c r="G42" s="30">
        <v>0</v>
      </c>
      <c r="H42" s="30"/>
      <c r="I42" s="30">
        <v>0</v>
      </c>
      <c r="J42" s="30"/>
      <c r="K42" s="30">
        <v>1614593</v>
      </c>
      <c r="L42" s="30"/>
      <c r="M42" s="30">
        <v>36346949679</v>
      </c>
      <c r="N42" s="30"/>
      <c r="O42" s="30">
        <v>31714526751</v>
      </c>
      <c r="P42" s="30"/>
      <c r="Q42" s="30">
        <v>4632422928</v>
      </c>
      <c r="R42" s="18"/>
      <c r="S42" s="32"/>
      <c r="T42" s="3"/>
    </row>
    <row r="43" spans="1:20" x14ac:dyDescent="0.45">
      <c r="A43" s="1" t="s">
        <v>22</v>
      </c>
      <c r="C43" s="30">
        <v>0</v>
      </c>
      <c r="D43" s="30"/>
      <c r="E43" s="30">
        <v>0</v>
      </c>
      <c r="F43" s="30"/>
      <c r="G43" s="30">
        <v>0</v>
      </c>
      <c r="H43" s="30"/>
      <c r="I43" s="30">
        <v>0</v>
      </c>
      <c r="J43" s="30"/>
      <c r="K43" s="30">
        <v>5459665</v>
      </c>
      <c r="L43" s="30"/>
      <c r="M43" s="30">
        <v>111651679158</v>
      </c>
      <c r="N43" s="30"/>
      <c r="O43" s="30">
        <v>87703228690</v>
      </c>
      <c r="P43" s="30"/>
      <c r="Q43" s="30">
        <v>23948450468</v>
      </c>
      <c r="R43" s="18"/>
      <c r="S43" s="32"/>
      <c r="T43" s="3"/>
    </row>
    <row r="44" spans="1:20" x14ac:dyDescent="0.45">
      <c r="A44" s="1" t="s">
        <v>42</v>
      </c>
      <c r="C44" s="30">
        <v>0</v>
      </c>
      <c r="D44" s="30"/>
      <c r="E44" s="30">
        <v>0</v>
      </c>
      <c r="F44" s="30"/>
      <c r="G44" s="30">
        <v>0</v>
      </c>
      <c r="H44" s="30"/>
      <c r="I44" s="30">
        <v>0</v>
      </c>
      <c r="J44" s="30"/>
      <c r="K44" s="30">
        <v>14032324</v>
      </c>
      <c r="L44" s="30"/>
      <c r="M44" s="30">
        <v>85617209114</v>
      </c>
      <c r="N44" s="30"/>
      <c r="O44" s="30">
        <v>51103288519</v>
      </c>
      <c r="P44" s="30"/>
      <c r="Q44" s="30">
        <v>34513920595</v>
      </c>
      <c r="R44" s="18"/>
      <c r="S44" s="32"/>
      <c r="T44" s="3"/>
    </row>
    <row r="45" spans="1:20" x14ac:dyDescent="0.45">
      <c r="A45" s="1" t="s">
        <v>148</v>
      </c>
      <c r="C45" s="30">
        <v>0</v>
      </c>
      <c r="D45" s="30"/>
      <c r="E45" s="30">
        <v>0</v>
      </c>
      <c r="F45" s="30"/>
      <c r="G45" s="30">
        <v>0</v>
      </c>
      <c r="H45" s="30"/>
      <c r="I45" s="30">
        <v>0</v>
      </c>
      <c r="J45" s="30"/>
      <c r="K45" s="30">
        <v>5683400</v>
      </c>
      <c r="L45" s="30"/>
      <c r="M45" s="30">
        <v>11654512251</v>
      </c>
      <c r="N45" s="30"/>
      <c r="O45" s="30">
        <v>10186199537</v>
      </c>
      <c r="P45" s="30"/>
      <c r="Q45" s="30">
        <v>1468312714</v>
      </c>
      <c r="R45" s="18"/>
      <c r="S45" s="32"/>
      <c r="T45" s="3"/>
    </row>
    <row r="46" spans="1:20" x14ac:dyDescent="0.45">
      <c r="A46" s="1" t="s">
        <v>30</v>
      </c>
      <c r="C46" s="30">
        <v>0</v>
      </c>
      <c r="D46" s="30"/>
      <c r="E46" s="30">
        <v>0</v>
      </c>
      <c r="F46" s="30"/>
      <c r="G46" s="30">
        <v>0</v>
      </c>
      <c r="H46" s="30"/>
      <c r="I46" s="30">
        <v>0</v>
      </c>
      <c r="J46" s="30"/>
      <c r="K46" s="30">
        <v>15198519</v>
      </c>
      <c r="L46" s="30"/>
      <c r="M46" s="30">
        <v>35073696963</v>
      </c>
      <c r="N46" s="30"/>
      <c r="O46" s="30">
        <v>26882472495</v>
      </c>
      <c r="P46" s="30"/>
      <c r="Q46" s="30">
        <v>8191224468</v>
      </c>
      <c r="R46" s="18"/>
      <c r="S46" s="32"/>
      <c r="T46" s="3"/>
    </row>
    <row r="47" spans="1:20" x14ac:dyDescent="0.45">
      <c r="A47" s="1" t="s">
        <v>44</v>
      </c>
      <c r="C47" s="30">
        <v>0</v>
      </c>
      <c r="D47" s="30"/>
      <c r="E47" s="30">
        <v>0</v>
      </c>
      <c r="F47" s="30"/>
      <c r="G47" s="30">
        <v>0</v>
      </c>
      <c r="H47" s="30"/>
      <c r="I47" s="30">
        <v>0</v>
      </c>
      <c r="J47" s="30"/>
      <c r="K47" s="30">
        <v>2000000</v>
      </c>
      <c r="L47" s="30"/>
      <c r="M47" s="30">
        <v>56848730299</v>
      </c>
      <c r="N47" s="30"/>
      <c r="O47" s="30">
        <v>37283823000</v>
      </c>
      <c r="P47" s="30"/>
      <c r="Q47" s="30">
        <v>19564907299</v>
      </c>
      <c r="R47" s="18"/>
      <c r="S47" s="32"/>
      <c r="T47" s="3"/>
    </row>
    <row r="48" spans="1:20" x14ac:dyDescent="0.45">
      <c r="A48" s="1" t="s">
        <v>38</v>
      </c>
      <c r="C48" s="30">
        <v>0</v>
      </c>
      <c r="D48" s="30"/>
      <c r="E48" s="30">
        <v>0</v>
      </c>
      <c r="F48" s="30"/>
      <c r="G48" s="30">
        <v>0</v>
      </c>
      <c r="H48" s="30"/>
      <c r="I48" s="30">
        <v>0</v>
      </c>
      <c r="J48" s="30"/>
      <c r="K48" s="30">
        <v>2472821</v>
      </c>
      <c r="L48" s="30"/>
      <c r="M48" s="30">
        <v>23224401899</v>
      </c>
      <c r="N48" s="30"/>
      <c r="O48" s="30">
        <v>17550778092</v>
      </c>
      <c r="P48" s="30"/>
      <c r="Q48" s="30">
        <v>5673623807</v>
      </c>
      <c r="R48" s="18"/>
      <c r="S48" s="32"/>
      <c r="T48" s="3"/>
    </row>
    <row r="49" spans="1:20" x14ac:dyDescent="0.45">
      <c r="A49" s="1" t="s">
        <v>138</v>
      </c>
      <c r="C49" s="30">
        <v>0</v>
      </c>
      <c r="D49" s="30"/>
      <c r="E49" s="30">
        <v>0</v>
      </c>
      <c r="F49" s="30"/>
      <c r="G49" s="30">
        <v>0</v>
      </c>
      <c r="H49" s="30"/>
      <c r="I49" s="30">
        <v>0</v>
      </c>
      <c r="J49" s="30"/>
      <c r="K49" s="30">
        <v>1199271</v>
      </c>
      <c r="L49" s="30"/>
      <c r="M49" s="30">
        <v>18679181399</v>
      </c>
      <c r="N49" s="30"/>
      <c r="O49" s="30">
        <v>16296490064</v>
      </c>
      <c r="P49" s="30"/>
      <c r="Q49" s="30">
        <v>2382691335</v>
      </c>
      <c r="R49" s="18"/>
      <c r="S49" s="32"/>
      <c r="T49" s="3"/>
    </row>
    <row r="50" spans="1:20" x14ac:dyDescent="0.45">
      <c r="A50" s="1" t="s">
        <v>24</v>
      </c>
      <c r="C50" s="30">
        <v>0</v>
      </c>
      <c r="D50" s="30"/>
      <c r="E50" s="30">
        <v>0</v>
      </c>
      <c r="F50" s="30"/>
      <c r="G50" s="30">
        <v>0</v>
      </c>
      <c r="H50" s="30"/>
      <c r="I50" s="30">
        <v>0</v>
      </c>
      <c r="J50" s="30"/>
      <c r="K50" s="30">
        <v>507241</v>
      </c>
      <c r="L50" s="30"/>
      <c r="M50" s="30">
        <v>71815481603</v>
      </c>
      <c r="N50" s="30"/>
      <c r="O50" s="30">
        <v>56537832716</v>
      </c>
      <c r="P50" s="30"/>
      <c r="Q50" s="30">
        <v>15277648887</v>
      </c>
      <c r="R50" s="18"/>
      <c r="S50" s="32"/>
      <c r="T50" s="3"/>
    </row>
    <row r="51" spans="1:20" x14ac:dyDescent="0.45">
      <c r="A51" s="1" t="s">
        <v>139</v>
      </c>
      <c r="C51" s="30">
        <v>0</v>
      </c>
      <c r="D51" s="30"/>
      <c r="E51" s="30">
        <v>0</v>
      </c>
      <c r="F51" s="30"/>
      <c r="G51" s="30">
        <v>0</v>
      </c>
      <c r="H51" s="30"/>
      <c r="I51" s="30">
        <v>0</v>
      </c>
      <c r="J51" s="30"/>
      <c r="K51" s="30">
        <v>24750000</v>
      </c>
      <c r="L51" s="30"/>
      <c r="M51" s="30">
        <v>91059607503</v>
      </c>
      <c r="N51" s="30"/>
      <c r="O51" s="30">
        <v>90218238412</v>
      </c>
      <c r="P51" s="30"/>
      <c r="Q51" s="30">
        <v>841369091</v>
      </c>
      <c r="R51" s="18"/>
      <c r="S51" s="32"/>
      <c r="T51" s="3"/>
    </row>
    <row r="52" spans="1:20" x14ac:dyDescent="0.45">
      <c r="A52" s="1" t="s">
        <v>55</v>
      </c>
      <c r="C52" s="30">
        <v>0</v>
      </c>
      <c r="D52" s="30"/>
      <c r="E52" s="30">
        <v>0</v>
      </c>
      <c r="F52" s="30"/>
      <c r="G52" s="30">
        <v>0</v>
      </c>
      <c r="H52" s="30"/>
      <c r="I52" s="30">
        <v>0</v>
      </c>
      <c r="J52" s="30"/>
      <c r="K52" s="30">
        <v>625000</v>
      </c>
      <c r="L52" s="30"/>
      <c r="M52" s="30">
        <v>15314582825</v>
      </c>
      <c r="N52" s="30"/>
      <c r="O52" s="30">
        <v>7256583000</v>
      </c>
      <c r="P52" s="30"/>
      <c r="Q52" s="30">
        <v>8057999825</v>
      </c>
      <c r="R52" s="18"/>
      <c r="S52" s="32"/>
      <c r="T52" s="3"/>
    </row>
    <row r="53" spans="1:20" x14ac:dyDescent="0.45">
      <c r="A53" s="1" t="s">
        <v>62</v>
      </c>
      <c r="C53" s="30">
        <v>0</v>
      </c>
      <c r="D53" s="30"/>
      <c r="E53" s="30">
        <v>0</v>
      </c>
      <c r="F53" s="30"/>
      <c r="G53" s="30">
        <v>0</v>
      </c>
      <c r="H53" s="30"/>
      <c r="I53" s="30">
        <v>0</v>
      </c>
      <c r="J53" s="30"/>
      <c r="K53" s="30">
        <v>100000</v>
      </c>
      <c r="L53" s="30"/>
      <c r="M53" s="30">
        <v>1494064188</v>
      </c>
      <c r="N53" s="30"/>
      <c r="O53" s="30">
        <v>2271105628</v>
      </c>
      <c r="P53" s="30"/>
      <c r="Q53" s="30">
        <v>-777041440</v>
      </c>
      <c r="R53" s="18"/>
      <c r="S53" s="32"/>
      <c r="T53" s="3"/>
    </row>
    <row r="54" spans="1:20" x14ac:dyDescent="0.45">
      <c r="A54" s="1" t="s">
        <v>149</v>
      </c>
      <c r="C54" s="30">
        <v>0</v>
      </c>
      <c r="D54" s="30"/>
      <c r="E54" s="30">
        <v>0</v>
      </c>
      <c r="F54" s="30"/>
      <c r="G54" s="30">
        <v>0</v>
      </c>
      <c r="H54" s="30"/>
      <c r="I54" s="30">
        <v>0</v>
      </c>
      <c r="J54" s="30"/>
      <c r="K54" s="30">
        <v>2250000</v>
      </c>
      <c r="L54" s="30"/>
      <c r="M54" s="30">
        <v>23557243259</v>
      </c>
      <c r="N54" s="30"/>
      <c r="O54" s="30">
        <v>21008501212</v>
      </c>
      <c r="P54" s="30"/>
      <c r="Q54" s="30">
        <v>2548742047</v>
      </c>
      <c r="R54" s="18"/>
      <c r="S54" s="32"/>
      <c r="T54" s="3"/>
    </row>
    <row r="55" spans="1:20" x14ac:dyDescent="0.45">
      <c r="A55" s="1" t="s">
        <v>20</v>
      </c>
      <c r="C55" s="30">
        <v>0</v>
      </c>
      <c r="D55" s="30"/>
      <c r="E55" s="30">
        <v>0</v>
      </c>
      <c r="F55" s="30"/>
      <c r="G55" s="30">
        <v>0</v>
      </c>
      <c r="H55" s="30"/>
      <c r="I55" s="30">
        <v>0</v>
      </c>
      <c r="J55" s="30"/>
      <c r="K55" s="30">
        <v>2906383</v>
      </c>
      <c r="L55" s="30"/>
      <c r="M55" s="30">
        <v>11881260592</v>
      </c>
      <c r="N55" s="30"/>
      <c r="O55" s="30">
        <v>13352287981</v>
      </c>
      <c r="P55" s="30"/>
      <c r="Q55" s="30">
        <v>-1471027389</v>
      </c>
      <c r="R55" s="18"/>
      <c r="S55" s="32"/>
      <c r="T55" s="3"/>
    </row>
    <row r="56" spans="1:20" x14ac:dyDescent="0.45">
      <c r="A56" s="1" t="s">
        <v>21</v>
      </c>
      <c r="C56" s="30">
        <v>0</v>
      </c>
      <c r="D56" s="30"/>
      <c r="E56" s="30">
        <v>0</v>
      </c>
      <c r="F56" s="30"/>
      <c r="G56" s="30">
        <v>0</v>
      </c>
      <c r="H56" s="30"/>
      <c r="I56" s="30">
        <v>0</v>
      </c>
      <c r="J56" s="30"/>
      <c r="K56" s="30">
        <v>4373538</v>
      </c>
      <c r="L56" s="30"/>
      <c r="M56" s="30">
        <v>49281040065</v>
      </c>
      <c r="N56" s="30"/>
      <c r="O56" s="30">
        <v>38866788125</v>
      </c>
      <c r="P56" s="30"/>
      <c r="Q56" s="30">
        <v>10414251940</v>
      </c>
      <c r="R56" s="18"/>
      <c r="S56" s="32"/>
      <c r="T56" s="3"/>
    </row>
    <row r="57" spans="1:20" x14ac:dyDescent="0.45">
      <c r="A57" s="1" t="s">
        <v>150</v>
      </c>
      <c r="C57" s="30">
        <v>0</v>
      </c>
      <c r="D57" s="30"/>
      <c r="E57" s="30">
        <v>0</v>
      </c>
      <c r="F57" s="30"/>
      <c r="G57" s="30">
        <v>0</v>
      </c>
      <c r="H57" s="30"/>
      <c r="I57" s="30">
        <v>0</v>
      </c>
      <c r="J57" s="30"/>
      <c r="K57" s="30">
        <v>6103764</v>
      </c>
      <c r="L57" s="30"/>
      <c r="M57" s="30">
        <v>10443540204</v>
      </c>
      <c r="N57" s="30"/>
      <c r="O57" s="30">
        <v>7189924225</v>
      </c>
      <c r="P57" s="30"/>
      <c r="Q57" s="30">
        <v>3253615979</v>
      </c>
      <c r="R57" s="18"/>
      <c r="S57" s="32"/>
      <c r="T57" s="3"/>
    </row>
    <row r="58" spans="1:20" x14ac:dyDescent="0.45">
      <c r="A58" s="1" t="s">
        <v>135</v>
      </c>
      <c r="C58" s="30">
        <v>0</v>
      </c>
      <c r="D58" s="30"/>
      <c r="E58" s="30">
        <v>0</v>
      </c>
      <c r="F58" s="30"/>
      <c r="G58" s="30">
        <v>0</v>
      </c>
      <c r="H58" s="30"/>
      <c r="I58" s="30">
        <v>0</v>
      </c>
      <c r="J58" s="30"/>
      <c r="K58" s="30">
        <v>108053</v>
      </c>
      <c r="L58" s="30"/>
      <c r="M58" s="30">
        <v>54026500</v>
      </c>
      <c r="N58" s="30"/>
      <c r="O58" s="30">
        <v>53705042</v>
      </c>
      <c r="P58" s="30"/>
      <c r="Q58" s="30">
        <v>321458</v>
      </c>
      <c r="R58" s="18"/>
      <c r="S58" s="32"/>
      <c r="T58" s="3"/>
    </row>
    <row r="59" spans="1:20" x14ac:dyDescent="0.45">
      <c r="A59" s="1" t="s">
        <v>151</v>
      </c>
      <c r="C59" s="30">
        <v>0</v>
      </c>
      <c r="D59" s="30"/>
      <c r="E59" s="30">
        <v>0</v>
      </c>
      <c r="F59" s="30"/>
      <c r="G59" s="30">
        <v>0</v>
      </c>
      <c r="H59" s="30"/>
      <c r="I59" s="30">
        <v>0</v>
      </c>
      <c r="J59" s="30"/>
      <c r="K59" s="30">
        <v>38137</v>
      </c>
      <c r="L59" s="30"/>
      <c r="M59" s="30">
        <v>79182378</v>
      </c>
      <c r="N59" s="30"/>
      <c r="O59" s="30">
        <v>26734037</v>
      </c>
      <c r="P59" s="30"/>
      <c r="Q59" s="30">
        <v>52448341</v>
      </c>
      <c r="R59" s="18"/>
      <c r="S59" s="32"/>
      <c r="T59" s="3"/>
    </row>
    <row r="60" spans="1:20" x14ac:dyDescent="0.45">
      <c r="A60" s="1" t="s">
        <v>47</v>
      </c>
      <c r="C60" s="30">
        <v>0</v>
      </c>
      <c r="D60" s="30"/>
      <c r="E60" s="30">
        <v>0</v>
      </c>
      <c r="F60" s="30"/>
      <c r="G60" s="30">
        <v>0</v>
      </c>
      <c r="H60" s="30"/>
      <c r="I60" s="30">
        <v>0</v>
      </c>
      <c r="J60" s="30"/>
      <c r="K60" s="30">
        <v>1</v>
      </c>
      <c r="L60" s="30"/>
      <c r="M60" s="30">
        <v>1</v>
      </c>
      <c r="N60" s="30"/>
      <c r="O60" s="30">
        <v>3454</v>
      </c>
      <c r="P60" s="30"/>
      <c r="Q60" s="30">
        <v>-3453</v>
      </c>
      <c r="R60" s="18"/>
      <c r="S60" s="32"/>
      <c r="T60" s="3"/>
    </row>
    <row r="61" spans="1:20" x14ac:dyDescent="0.45">
      <c r="A61" s="1" t="s">
        <v>45</v>
      </c>
      <c r="C61" s="30">
        <v>0</v>
      </c>
      <c r="D61" s="30"/>
      <c r="E61" s="30">
        <v>0</v>
      </c>
      <c r="F61" s="30"/>
      <c r="G61" s="30">
        <v>0</v>
      </c>
      <c r="H61" s="30"/>
      <c r="I61" s="30">
        <v>0</v>
      </c>
      <c r="J61" s="30"/>
      <c r="K61" s="30">
        <v>14232948</v>
      </c>
      <c r="L61" s="30"/>
      <c r="M61" s="30">
        <v>29785100278</v>
      </c>
      <c r="N61" s="30"/>
      <c r="O61" s="30">
        <v>24632124296</v>
      </c>
      <c r="P61" s="30"/>
      <c r="Q61" s="30">
        <v>5152975982</v>
      </c>
      <c r="R61" s="18"/>
      <c r="S61" s="32"/>
      <c r="T61" s="3"/>
    </row>
    <row r="62" spans="1:20" x14ac:dyDescent="0.45">
      <c r="A62" s="1" t="s">
        <v>140</v>
      </c>
      <c r="C62" s="30">
        <v>0</v>
      </c>
      <c r="D62" s="30"/>
      <c r="E62" s="30">
        <v>0</v>
      </c>
      <c r="F62" s="30"/>
      <c r="G62" s="30">
        <v>0</v>
      </c>
      <c r="H62" s="30"/>
      <c r="I62" s="30">
        <v>0</v>
      </c>
      <c r="J62" s="30"/>
      <c r="K62" s="30">
        <v>130</v>
      </c>
      <c r="L62" s="30"/>
      <c r="M62" s="30">
        <v>5126417</v>
      </c>
      <c r="N62" s="30"/>
      <c r="O62" s="30">
        <v>5113738</v>
      </c>
      <c r="P62" s="30"/>
      <c r="Q62" s="30">
        <v>12679</v>
      </c>
      <c r="R62" s="18"/>
      <c r="S62" s="32"/>
      <c r="T62" s="3"/>
    </row>
    <row r="63" spans="1:20" x14ac:dyDescent="0.45">
      <c r="A63" s="74" t="s">
        <v>141</v>
      </c>
      <c r="C63" s="30">
        <v>0</v>
      </c>
      <c r="D63" s="30"/>
      <c r="E63" s="30">
        <v>0</v>
      </c>
      <c r="F63" s="30"/>
      <c r="G63" s="30">
        <v>0</v>
      </c>
      <c r="H63" s="30"/>
      <c r="I63" s="30">
        <v>0</v>
      </c>
      <c r="J63" s="30"/>
      <c r="K63" s="30">
        <v>155210</v>
      </c>
      <c r="L63" s="30"/>
      <c r="M63" s="30">
        <v>8245027952</v>
      </c>
      <c r="N63" s="30"/>
      <c r="O63" s="30">
        <v>6643576711</v>
      </c>
      <c r="P63" s="30"/>
      <c r="Q63" s="30">
        <f>M63-O63</f>
        <v>1601451241</v>
      </c>
      <c r="R63" s="18"/>
      <c r="S63" s="32"/>
      <c r="T63" s="3"/>
    </row>
    <row r="64" spans="1:20" x14ac:dyDescent="0.45">
      <c r="A64" s="1" t="s">
        <v>142</v>
      </c>
      <c r="C64" s="30">
        <v>0</v>
      </c>
      <c r="D64" s="30"/>
      <c r="E64" s="30">
        <v>0</v>
      </c>
      <c r="F64" s="30"/>
      <c r="G64" s="30">
        <v>0</v>
      </c>
      <c r="H64" s="30"/>
      <c r="I64" s="30">
        <v>0</v>
      </c>
      <c r="J64" s="30"/>
      <c r="K64" s="30">
        <v>2393576</v>
      </c>
      <c r="L64" s="30"/>
      <c r="M64" s="30">
        <v>29222700603</v>
      </c>
      <c r="N64" s="30"/>
      <c r="O64" s="30">
        <v>21659880934</v>
      </c>
      <c r="P64" s="30"/>
      <c r="Q64" s="30">
        <v>7562819669</v>
      </c>
      <c r="R64" s="18"/>
      <c r="S64" s="32"/>
      <c r="T64" s="3"/>
    </row>
    <row r="65" spans="1:20" x14ac:dyDescent="0.45">
      <c r="A65" s="1" t="s">
        <v>50</v>
      </c>
      <c r="C65" s="30">
        <v>0</v>
      </c>
      <c r="D65" s="30"/>
      <c r="E65" s="30">
        <v>0</v>
      </c>
      <c r="F65" s="30"/>
      <c r="G65" s="30">
        <v>0</v>
      </c>
      <c r="H65" s="30"/>
      <c r="I65" s="30">
        <v>0</v>
      </c>
      <c r="J65" s="30"/>
      <c r="K65" s="30">
        <v>167583</v>
      </c>
      <c r="L65" s="30"/>
      <c r="M65" s="30">
        <v>14590003634</v>
      </c>
      <c r="N65" s="30"/>
      <c r="O65" s="30">
        <v>11603372511</v>
      </c>
      <c r="P65" s="30"/>
      <c r="Q65" s="30">
        <v>2986631123</v>
      </c>
      <c r="R65" s="18"/>
      <c r="S65" s="32"/>
      <c r="T65" s="3"/>
    </row>
    <row r="66" spans="1:20" x14ac:dyDescent="0.45">
      <c r="A66" s="1" t="s">
        <v>143</v>
      </c>
      <c r="C66" s="30">
        <v>0</v>
      </c>
      <c r="D66" s="30"/>
      <c r="E66" s="30">
        <v>0</v>
      </c>
      <c r="F66" s="30"/>
      <c r="G66" s="30">
        <v>0</v>
      </c>
      <c r="H66" s="30"/>
      <c r="I66" s="30">
        <v>0</v>
      </c>
      <c r="J66" s="30"/>
      <c r="K66" s="30">
        <v>43149</v>
      </c>
      <c r="L66" s="30"/>
      <c r="M66" s="30">
        <v>155613141</v>
      </c>
      <c r="N66" s="30"/>
      <c r="O66" s="30">
        <v>154829620</v>
      </c>
      <c r="P66" s="30"/>
      <c r="Q66" s="30">
        <v>783521</v>
      </c>
      <c r="R66" s="18"/>
      <c r="S66" s="32"/>
      <c r="T66" s="3"/>
    </row>
    <row r="67" spans="1:20" x14ac:dyDescent="0.45">
      <c r="A67" s="1" t="s">
        <v>144</v>
      </c>
      <c r="C67" s="30">
        <v>0</v>
      </c>
      <c r="D67" s="30"/>
      <c r="E67" s="30">
        <v>0</v>
      </c>
      <c r="F67" s="30"/>
      <c r="G67" s="30">
        <v>0</v>
      </c>
      <c r="H67" s="30"/>
      <c r="I67" s="30">
        <v>0</v>
      </c>
      <c r="J67" s="30"/>
      <c r="K67" s="30">
        <v>1742589</v>
      </c>
      <c r="L67" s="30"/>
      <c r="M67" s="30">
        <v>8510804676</v>
      </c>
      <c r="N67" s="30"/>
      <c r="O67" s="30">
        <v>8510804676</v>
      </c>
      <c r="P67" s="30"/>
      <c r="Q67" s="30">
        <v>0</v>
      </c>
      <c r="R67" s="18"/>
      <c r="S67" s="32"/>
      <c r="T67" s="3"/>
    </row>
    <row r="68" spans="1:20" x14ac:dyDescent="0.45">
      <c r="A68" s="1" t="s">
        <v>145</v>
      </c>
      <c r="C68" s="30">
        <v>0</v>
      </c>
      <c r="D68" s="30"/>
      <c r="E68" s="30">
        <v>0</v>
      </c>
      <c r="F68" s="30"/>
      <c r="G68" s="30">
        <v>0</v>
      </c>
      <c r="H68" s="30"/>
      <c r="I68" s="30">
        <v>0</v>
      </c>
      <c r="J68" s="30"/>
      <c r="K68" s="30">
        <v>286425</v>
      </c>
      <c r="L68" s="30"/>
      <c r="M68" s="30">
        <v>5131309258</v>
      </c>
      <c r="N68" s="30"/>
      <c r="O68" s="30">
        <v>5107964116</v>
      </c>
      <c r="P68" s="30"/>
      <c r="Q68" s="30">
        <v>23345142</v>
      </c>
      <c r="R68" s="18"/>
      <c r="S68" s="32"/>
      <c r="T68" s="3"/>
    </row>
    <row r="69" spans="1:20" x14ac:dyDescent="0.45">
      <c r="A69" s="1" t="s">
        <v>146</v>
      </c>
      <c r="C69" s="30">
        <v>0</v>
      </c>
      <c r="D69" s="30"/>
      <c r="E69" s="30">
        <v>0</v>
      </c>
      <c r="F69" s="30"/>
      <c r="G69" s="30">
        <v>0</v>
      </c>
      <c r="H69" s="30"/>
      <c r="I69" s="30">
        <v>0</v>
      </c>
      <c r="J69" s="30"/>
      <c r="K69" s="30">
        <v>38137</v>
      </c>
      <c r="L69" s="30"/>
      <c r="M69" s="30">
        <v>26734037</v>
      </c>
      <c r="N69" s="30"/>
      <c r="O69" s="30">
        <v>26537059</v>
      </c>
      <c r="P69" s="30"/>
      <c r="Q69" s="30">
        <v>196978</v>
      </c>
      <c r="R69" s="18"/>
      <c r="S69" s="32"/>
      <c r="T69" s="3"/>
    </row>
    <row r="70" spans="1:20" x14ac:dyDescent="0.45">
      <c r="A70" s="1" t="s">
        <v>48</v>
      </c>
      <c r="C70" s="30">
        <v>0</v>
      </c>
      <c r="D70" s="30"/>
      <c r="E70" s="30">
        <v>0</v>
      </c>
      <c r="F70" s="30"/>
      <c r="G70" s="30">
        <v>0</v>
      </c>
      <c r="H70" s="30"/>
      <c r="I70" s="30">
        <v>0</v>
      </c>
      <c r="J70" s="30"/>
      <c r="K70" s="30">
        <v>10500000</v>
      </c>
      <c r="L70" s="30"/>
      <c r="M70" s="30">
        <v>85197073315</v>
      </c>
      <c r="N70" s="30"/>
      <c r="O70" s="30">
        <v>38384821800</v>
      </c>
      <c r="P70" s="30"/>
      <c r="Q70" s="30">
        <v>46812251515</v>
      </c>
      <c r="R70" s="18"/>
      <c r="S70" s="32"/>
      <c r="T70" s="3"/>
    </row>
    <row r="71" spans="1:20" x14ac:dyDescent="0.45">
      <c r="A71" s="1" t="s">
        <v>108</v>
      </c>
      <c r="C71" s="30">
        <v>0</v>
      </c>
      <c r="D71" s="30"/>
      <c r="E71" s="30">
        <v>0</v>
      </c>
      <c r="F71" s="30"/>
      <c r="G71" s="30">
        <v>0</v>
      </c>
      <c r="H71" s="30"/>
      <c r="I71" s="30">
        <v>0</v>
      </c>
      <c r="J71" s="30"/>
      <c r="K71" s="30">
        <v>43000</v>
      </c>
      <c r="L71" s="30"/>
      <c r="M71" s="30">
        <v>39982751814</v>
      </c>
      <c r="N71" s="30"/>
      <c r="O71" s="30">
        <v>39986191189</v>
      </c>
      <c r="P71" s="30"/>
      <c r="Q71" s="30">
        <v>-3439375</v>
      </c>
      <c r="R71" s="18"/>
      <c r="S71" s="32"/>
      <c r="T71" s="3"/>
    </row>
    <row r="72" spans="1:20" ht="19.5" thickBot="1" x14ac:dyDescent="0.5">
      <c r="E72" s="31">
        <f>SUM(E8:E71)</f>
        <v>435701224041</v>
      </c>
      <c r="F72" s="31">
        <f t="shared" ref="F72:I72" si="0">SUM(F8:F71)</f>
        <v>0</v>
      </c>
      <c r="G72" s="31">
        <f t="shared" si="0"/>
        <v>416388903538</v>
      </c>
      <c r="H72" s="31">
        <f t="shared" si="0"/>
        <v>0</v>
      </c>
      <c r="I72" s="31">
        <f t="shared" si="0"/>
        <v>19312320503</v>
      </c>
      <c r="J72" s="30"/>
      <c r="K72" s="30"/>
      <c r="L72" s="30"/>
      <c r="M72" s="31">
        <f>SUM(M8:M71)</f>
        <v>1912889369370</v>
      </c>
      <c r="N72" s="31">
        <f t="shared" ref="N72:Q72" si="1">SUM(N8:N71)</f>
        <v>0</v>
      </c>
      <c r="O72" s="31">
        <f t="shared" si="1"/>
        <v>1623221378602</v>
      </c>
      <c r="P72" s="31">
        <f t="shared" si="1"/>
        <v>0</v>
      </c>
      <c r="Q72" s="31">
        <f t="shared" si="1"/>
        <v>289667990768</v>
      </c>
      <c r="S72" s="3"/>
    </row>
    <row r="73" spans="1:20" ht="19.5" thickTop="1" x14ac:dyDescent="0.45">
      <c r="Q73" s="3"/>
      <c r="S73" s="3"/>
    </row>
    <row r="74" spans="1:20" x14ac:dyDescent="0.45">
      <c r="I74" s="3"/>
      <c r="Q74" s="3"/>
      <c r="S74" s="3"/>
    </row>
    <row r="75" spans="1:20" x14ac:dyDescent="0.45">
      <c r="I75" s="3"/>
      <c r="O75" s="3"/>
      <c r="S75" s="3"/>
    </row>
    <row r="76" spans="1:20" x14ac:dyDescent="0.45">
      <c r="I76" s="3"/>
      <c r="M76" s="3"/>
      <c r="O76" s="3"/>
    </row>
    <row r="77" spans="1:20" x14ac:dyDescent="0.45">
      <c r="I77" s="3"/>
      <c r="M77" s="3"/>
      <c r="O77" s="3"/>
    </row>
    <row r="78" spans="1:20" x14ac:dyDescent="0.45">
      <c r="M78" s="3"/>
      <c r="O78" s="3"/>
    </row>
    <row r="79" spans="1:20" x14ac:dyDescent="0.45">
      <c r="M79" s="3"/>
      <c r="O79" s="3"/>
    </row>
    <row r="80" spans="1:20" x14ac:dyDescent="0.45">
      <c r="O80" s="3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44"/>
  <sheetViews>
    <sheetView rightToLeft="1" view="pageBreakPreview" topLeftCell="A70" zoomScale="77" zoomScaleNormal="41" zoomScaleSheetLayoutView="77" workbookViewId="0">
      <selection activeCell="E33" sqref="E33"/>
    </sheetView>
  </sheetViews>
  <sheetFormatPr defaultRowHeight="18.75" x14ac:dyDescent="0.45"/>
  <cols>
    <col min="1" max="1" width="27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7.71093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19.42578125" style="1" bestFit="1" customWidth="1"/>
    <col min="24" max="24" width="16.5703125" style="1" bestFit="1" customWidth="1"/>
    <col min="25" max="16384" width="9.140625" style="1"/>
  </cols>
  <sheetData>
    <row r="2" spans="1:24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4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4" ht="30" x14ac:dyDescent="0.45">
      <c r="A4" s="56" t="s">
        <v>188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6" spans="1:24" s="7" customFormat="1" ht="19.5" x14ac:dyDescent="0.45">
      <c r="A6" s="67" t="s">
        <v>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J6" s="66" t="s">
        <v>101</v>
      </c>
      <c r="K6" s="66" t="s">
        <v>101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  <c r="R6" s="66" t="s">
        <v>102</v>
      </c>
      <c r="S6" s="66" t="s">
        <v>102</v>
      </c>
      <c r="T6" s="66" t="s">
        <v>102</v>
      </c>
      <c r="U6" s="66" t="s">
        <v>102</v>
      </c>
    </row>
    <row r="7" spans="1:24" s="7" customFormat="1" ht="19.5" x14ac:dyDescent="0.45">
      <c r="A7" s="66" t="s">
        <v>3</v>
      </c>
      <c r="C7" s="38" t="s">
        <v>152</v>
      </c>
      <c r="E7" s="38" t="s">
        <v>153</v>
      </c>
      <c r="G7" s="38" t="s">
        <v>154</v>
      </c>
      <c r="I7" s="38" t="s">
        <v>73</v>
      </c>
      <c r="K7" s="38" t="s">
        <v>155</v>
      </c>
      <c r="M7" s="38" t="s">
        <v>152</v>
      </c>
      <c r="O7" s="38" t="s">
        <v>153</v>
      </c>
      <c r="Q7" s="38" t="s">
        <v>154</v>
      </c>
      <c r="S7" s="38" t="s">
        <v>73</v>
      </c>
      <c r="U7" s="38" t="s">
        <v>155</v>
      </c>
    </row>
    <row r="8" spans="1:24" x14ac:dyDescent="0.45">
      <c r="A8" s="1" t="s">
        <v>35</v>
      </c>
      <c r="C8" s="30">
        <v>0</v>
      </c>
      <c r="D8" s="30"/>
      <c r="E8" s="30">
        <v>0</v>
      </c>
      <c r="F8" s="30"/>
      <c r="G8" s="30">
        <v>9135065178</v>
      </c>
      <c r="H8" s="18"/>
      <c r="I8" s="30">
        <f>C8+E8+G8</f>
        <v>9135065178</v>
      </c>
      <c r="J8" s="18"/>
      <c r="K8" s="39">
        <f>I8/-67082540822</f>
        <v>-0.13617649340741902</v>
      </c>
      <c r="L8" s="18"/>
      <c r="M8" s="30">
        <v>13113000000</v>
      </c>
      <c r="N8" s="18"/>
      <c r="O8" s="30">
        <v>0</v>
      </c>
      <c r="P8" s="30"/>
      <c r="Q8" s="30">
        <v>19853627383</v>
      </c>
      <c r="R8" s="30"/>
      <c r="S8" s="30">
        <f>M8+O8+Q8</f>
        <v>32966627383</v>
      </c>
      <c r="T8" s="18"/>
      <c r="U8" s="39">
        <f>S8/663611053440</f>
        <v>4.9677634530210034E-2</v>
      </c>
      <c r="V8" s="18"/>
      <c r="W8" s="48"/>
      <c r="X8" s="34"/>
    </row>
    <row r="9" spans="1:24" x14ac:dyDescent="0.45">
      <c r="A9" s="1" t="s">
        <v>29</v>
      </c>
      <c r="C9" s="30">
        <v>0</v>
      </c>
      <c r="D9" s="30"/>
      <c r="E9" s="30">
        <v>-5121303849</v>
      </c>
      <c r="F9" s="30"/>
      <c r="G9" s="30">
        <v>678439130</v>
      </c>
      <c r="H9" s="18"/>
      <c r="I9" s="30">
        <f t="shared" ref="I9:I72" si="0">C9+E9+G9</f>
        <v>-4442864719</v>
      </c>
      <c r="J9" s="18"/>
      <c r="K9" s="39">
        <f t="shared" ref="K9:K72" si="1">I9/-67082540822</f>
        <v>6.6229821717530168E-2</v>
      </c>
      <c r="L9" s="18"/>
      <c r="M9" s="30">
        <v>0</v>
      </c>
      <c r="N9" s="18"/>
      <c r="O9" s="30">
        <v>17703491329</v>
      </c>
      <c r="P9" s="30"/>
      <c r="Q9" s="30">
        <v>4030030702</v>
      </c>
      <c r="R9" s="30"/>
      <c r="S9" s="30">
        <f t="shared" ref="S9:S72" si="2">M9+O9+Q9</f>
        <v>21733522031</v>
      </c>
      <c r="T9" s="18"/>
      <c r="U9" s="39">
        <f t="shared" ref="U9:U72" si="3">S9/663611053440</f>
        <v>3.2750391842237485E-2</v>
      </c>
      <c r="V9" s="18"/>
      <c r="W9" s="48"/>
      <c r="X9" s="34"/>
    </row>
    <row r="10" spans="1:24" x14ac:dyDescent="0.45">
      <c r="A10" s="1" t="s">
        <v>191</v>
      </c>
      <c r="C10" s="30">
        <v>0</v>
      </c>
      <c r="D10" s="30"/>
      <c r="E10" s="30">
        <v>0</v>
      </c>
      <c r="F10" s="30"/>
      <c r="G10" s="30">
        <v>8651711755</v>
      </c>
      <c r="H10" s="18"/>
      <c r="I10" s="30">
        <f t="shared" si="0"/>
        <v>8651711755</v>
      </c>
      <c r="J10" s="18"/>
      <c r="K10" s="39">
        <f t="shared" si="1"/>
        <v>-0.1289711398671804</v>
      </c>
      <c r="L10" s="18"/>
      <c r="M10" s="30">
        <v>0</v>
      </c>
      <c r="N10" s="18"/>
      <c r="O10" s="30">
        <v>0</v>
      </c>
      <c r="P10" s="30"/>
      <c r="Q10" s="30">
        <v>8651711755</v>
      </c>
      <c r="R10" s="30"/>
      <c r="S10" s="30">
        <f t="shared" si="2"/>
        <v>8651711755</v>
      </c>
      <c r="T10" s="18"/>
      <c r="U10" s="39">
        <f t="shared" si="3"/>
        <v>1.3037323158123434E-2</v>
      </c>
      <c r="V10" s="18"/>
      <c r="W10" s="48"/>
      <c r="X10" s="34"/>
    </row>
    <row r="11" spans="1:24" x14ac:dyDescent="0.45">
      <c r="A11" s="1" t="s">
        <v>36</v>
      </c>
      <c r="C11" s="30">
        <v>0</v>
      </c>
      <c r="D11" s="30"/>
      <c r="E11" s="30">
        <v>-4708547754</v>
      </c>
      <c r="F11" s="30"/>
      <c r="G11" s="30">
        <v>711585534</v>
      </c>
      <c r="H11" s="18"/>
      <c r="I11" s="30">
        <f t="shared" si="0"/>
        <v>-3996962220</v>
      </c>
      <c r="J11" s="18"/>
      <c r="K11" s="39">
        <f t="shared" si="1"/>
        <v>5.9582749416211431E-2</v>
      </c>
      <c r="L11" s="18"/>
      <c r="M11" s="30">
        <v>7531905343</v>
      </c>
      <c r="N11" s="18"/>
      <c r="O11" s="30">
        <v>16554735278</v>
      </c>
      <c r="P11" s="30"/>
      <c r="Q11" s="30">
        <v>711585534</v>
      </c>
      <c r="R11" s="30"/>
      <c r="S11" s="30">
        <f t="shared" si="2"/>
        <v>24798226155</v>
      </c>
      <c r="T11" s="18"/>
      <c r="U11" s="39">
        <f t="shared" si="3"/>
        <v>3.7368615285191475E-2</v>
      </c>
      <c r="V11" s="18"/>
      <c r="W11" s="48"/>
      <c r="X11" s="34"/>
    </row>
    <row r="12" spans="1:24" x14ac:dyDescent="0.45">
      <c r="A12" s="1" t="s">
        <v>56</v>
      </c>
      <c r="C12" s="30">
        <v>0</v>
      </c>
      <c r="D12" s="30"/>
      <c r="E12" s="30">
        <v>0</v>
      </c>
      <c r="F12" s="30"/>
      <c r="G12" s="30">
        <v>0</v>
      </c>
      <c r="H12" s="18"/>
      <c r="I12" s="30">
        <f t="shared" si="0"/>
        <v>0</v>
      </c>
      <c r="J12" s="18"/>
      <c r="K12" s="39">
        <f t="shared" si="1"/>
        <v>0</v>
      </c>
      <c r="L12" s="18"/>
      <c r="M12" s="30">
        <v>0</v>
      </c>
      <c r="N12" s="18"/>
      <c r="O12" s="30">
        <v>0</v>
      </c>
      <c r="P12" s="30"/>
      <c r="Q12" s="30">
        <v>0</v>
      </c>
      <c r="R12" s="30"/>
      <c r="S12" s="30">
        <f t="shared" si="2"/>
        <v>0</v>
      </c>
      <c r="T12" s="18"/>
      <c r="U12" s="39">
        <f t="shared" si="3"/>
        <v>0</v>
      </c>
      <c r="V12" s="18"/>
      <c r="W12" s="48"/>
      <c r="X12" s="34"/>
    </row>
    <row r="13" spans="1:24" x14ac:dyDescent="0.45">
      <c r="A13" s="1" t="s">
        <v>192</v>
      </c>
      <c r="C13" s="30">
        <v>0</v>
      </c>
      <c r="D13" s="30"/>
      <c r="E13" s="30">
        <v>0</v>
      </c>
      <c r="F13" s="30"/>
      <c r="G13" s="30">
        <v>4799154005</v>
      </c>
      <c r="H13" s="18"/>
      <c r="I13" s="30">
        <f t="shared" si="0"/>
        <v>4799154005</v>
      </c>
      <c r="J13" s="18"/>
      <c r="K13" s="39">
        <f t="shared" si="1"/>
        <v>-7.1541029099274928E-2</v>
      </c>
      <c r="L13" s="18"/>
      <c r="M13" s="30">
        <v>0</v>
      </c>
      <c r="N13" s="18"/>
      <c r="O13" s="30">
        <v>0</v>
      </c>
      <c r="P13" s="30"/>
      <c r="Q13" s="30">
        <v>4799154005</v>
      </c>
      <c r="R13" s="30"/>
      <c r="S13" s="30">
        <f t="shared" si="2"/>
        <v>4799154005</v>
      </c>
      <c r="T13" s="18"/>
      <c r="U13" s="39">
        <f t="shared" si="3"/>
        <v>7.2318777394112721E-3</v>
      </c>
      <c r="V13" s="18"/>
      <c r="W13" s="48"/>
      <c r="X13" s="34"/>
    </row>
    <row r="14" spans="1:24" x14ac:dyDescent="0.45">
      <c r="A14" s="1" t="s">
        <v>193</v>
      </c>
      <c r="C14" s="30">
        <v>0</v>
      </c>
      <c r="D14" s="30"/>
      <c r="E14" s="30">
        <v>0</v>
      </c>
      <c r="F14" s="30"/>
      <c r="G14" s="30">
        <v>10612112453</v>
      </c>
      <c r="H14" s="18"/>
      <c r="I14" s="30">
        <f t="shared" si="0"/>
        <v>10612112453</v>
      </c>
      <c r="J14" s="18"/>
      <c r="K14" s="39">
        <f t="shared" si="1"/>
        <v>-0.15819484955345808</v>
      </c>
      <c r="L14" s="18"/>
      <c r="M14" s="30">
        <v>0</v>
      </c>
      <c r="N14" s="18"/>
      <c r="O14" s="30">
        <v>0</v>
      </c>
      <c r="P14" s="30"/>
      <c r="Q14" s="30">
        <v>10612112453</v>
      </c>
      <c r="R14" s="30"/>
      <c r="S14" s="30">
        <f t="shared" si="2"/>
        <v>10612112453</v>
      </c>
      <c r="T14" s="18"/>
      <c r="U14" s="39">
        <f t="shared" si="3"/>
        <v>1.5991464274124675E-2</v>
      </c>
      <c r="V14" s="18"/>
      <c r="W14" s="48"/>
      <c r="X14" s="34"/>
    </row>
    <row r="15" spans="1:24" x14ac:dyDescent="0.45">
      <c r="A15" s="1" t="s">
        <v>46</v>
      </c>
      <c r="C15" s="30">
        <v>0</v>
      </c>
      <c r="D15" s="30"/>
      <c r="E15" s="30">
        <v>0</v>
      </c>
      <c r="F15" s="30"/>
      <c r="G15" s="30">
        <v>-15182708543</v>
      </c>
      <c r="H15" s="18"/>
      <c r="I15" s="30">
        <f t="shared" si="0"/>
        <v>-15182708543</v>
      </c>
      <c r="J15" s="18"/>
      <c r="K15" s="39">
        <f t="shared" si="1"/>
        <v>0.22632876389232959</v>
      </c>
      <c r="L15" s="18"/>
      <c r="M15" s="30">
        <v>16014688500</v>
      </c>
      <c r="N15" s="18"/>
      <c r="O15" s="30">
        <v>0</v>
      </c>
      <c r="P15" s="30"/>
      <c r="Q15" s="30">
        <v>-17083898278</v>
      </c>
      <c r="R15" s="30"/>
      <c r="S15" s="30">
        <f t="shared" si="2"/>
        <v>-1069209778</v>
      </c>
      <c r="T15" s="18"/>
      <c r="U15" s="39">
        <f t="shared" si="3"/>
        <v>-1.6111994706198365E-3</v>
      </c>
      <c r="V15" s="18"/>
      <c r="W15" s="48"/>
      <c r="X15" s="34"/>
    </row>
    <row r="16" spans="1:24" x14ac:dyDescent="0.45">
      <c r="A16" s="1" t="s">
        <v>28</v>
      </c>
      <c r="C16" s="30">
        <v>0</v>
      </c>
      <c r="D16" s="30"/>
      <c r="E16" s="30">
        <v>9135773</v>
      </c>
      <c r="F16" s="30"/>
      <c r="G16" s="30">
        <v>552718343</v>
      </c>
      <c r="H16" s="18"/>
      <c r="I16" s="30">
        <f t="shared" si="0"/>
        <v>561854116</v>
      </c>
      <c r="J16" s="18"/>
      <c r="K16" s="39">
        <f t="shared" si="1"/>
        <v>-8.3755640307490789E-3</v>
      </c>
      <c r="L16" s="18"/>
      <c r="M16" s="30">
        <v>2638580896</v>
      </c>
      <c r="N16" s="18"/>
      <c r="O16" s="30">
        <v>4452600114</v>
      </c>
      <c r="P16" s="30"/>
      <c r="Q16" s="30">
        <v>552718343</v>
      </c>
      <c r="R16" s="30"/>
      <c r="S16" s="30">
        <f t="shared" si="2"/>
        <v>7643899353</v>
      </c>
      <c r="T16" s="18"/>
      <c r="U16" s="39">
        <f t="shared" si="3"/>
        <v>1.1518643810068964E-2</v>
      </c>
      <c r="V16" s="18"/>
      <c r="W16" s="48"/>
      <c r="X16" s="34"/>
    </row>
    <row r="17" spans="1:24" x14ac:dyDescent="0.45">
      <c r="A17" s="1" t="s">
        <v>27</v>
      </c>
      <c r="C17" s="30">
        <v>2037163</v>
      </c>
      <c r="D17" s="30"/>
      <c r="E17" s="30">
        <v>0</v>
      </c>
      <c r="F17" s="30"/>
      <c r="G17" s="30">
        <v>488217</v>
      </c>
      <c r="H17" s="18"/>
      <c r="I17" s="30">
        <f t="shared" si="0"/>
        <v>2525380</v>
      </c>
      <c r="J17" s="18"/>
      <c r="K17" s="39">
        <f t="shared" si="1"/>
        <v>-3.7645860891002375E-5</v>
      </c>
      <c r="L17" s="18"/>
      <c r="M17" s="30">
        <v>2037163</v>
      </c>
      <c r="N17" s="18"/>
      <c r="O17" s="30">
        <v>0</v>
      </c>
      <c r="P17" s="30"/>
      <c r="Q17" s="30">
        <v>488217</v>
      </c>
      <c r="R17" s="30"/>
      <c r="S17" s="30">
        <f t="shared" si="2"/>
        <v>2525380</v>
      </c>
      <c r="T17" s="18"/>
      <c r="U17" s="39">
        <f t="shared" si="3"/>
        <v>3.8055122603956608E-6</v>
      </c>
      <c r="V17" s="18"/>
      <c r="W17" s="48"/>
      <c r="X17" s="34"/>
    </row>
    <row r="18" spans="1:24" x14ac:dyDescent="0.45">
      <c r="A18" s="1" t="s">
        <v>53</v>
      </c>
      <c r="C18" s="30">
        <v>0</v>
      </c>
      <c r="D18" s="30"/>
      <c r="E18" s="30">
        <v>0</v>
      </c>
      <c r="F18" s="30"/>
      <c r="G18" s="30">
        <v>-1353171114</v>
      </c>
      <c r="H18" s="18"/>
      <c r="I18" s="30">
        <f t="shared" si="0"/>
        <v>-1353171114</v>
      </c>
      <c r="J18" s="18"/>
      <c r="K18" s="39">
        <f t="shared" si="1"/>
        <v>2.0171733172578667E-2</v>
      </c>
      <c r="L18" s="18"/>
      <c r="M18" s="30">
        <v>0</v>
      </c>
      <c r="N18" s="18"/>
      <c r="O18" s="30">
        <v>0</v>
      </c>
      <c r="P18" s="30"/>
      <c r="Q18" s="30">
        <v>-1305456704</v>
      </c>
      <c r="R18" s="30"/>
      <c r="S18" s="30">
        <f t="shared" si="2"/>
        <v>-1305456704</v>
      </c>
      <c r="T18" s="18"/>
      <c r="U18" s="39">
        <f t="shared" si="3"/>
        <v>-1.967201566690046E-3</v>
      </c>
      <c r="V18" s="18"/>
      <c r="W18" s="48"/>
      <c r="X18" s="34"/>
    </row>
    <row r="19" spans="1:24" x14ac:dyDescent="0.45">
      <c r="A19" s="1" t="s">
        <v>63</v>
      </c>
      <c r="C19" s="30">
        <v>6553407052</v>
      </c>
      <c r="D19" s="30"/>
      <c r="E19" s="30">
        <v>-13332443100</v>
      </c>
      <c r="F19" s="30"/>
      <c r="G19" s="30">
        <v>-7293685580</v>
      </c>
      <c r="H19" s="18"/>
      <c r="I19" s="30">
        <f t="shared" si="0"/>
        <v>-14072721628</v>
      </c>
      <c r="J19" s="18"/>
      <c r="K19" s="39">
        <f t="shared" si="1"/>
        <v>0.20978217961870627</v>
      </c>
      <c r="L19" s="18"/>
      <c r="M19" s="30">
        <v>6553407052</v>
      </c>
      <c r="N19" s="18"/>
      <c r="O19" s="30">
        <v>-22588096414</v>
      </c>
      <c r="P19" s="30"/>
      <c r="Q19" s="30">
        <v>-7293685580</v>
      </c>
      <c r="R19" s="30"/>
      <c r="S19" s="30">
        <f t="shared" si="2"/>
        <v>-23328374942</v>
      </c>
      <c r="T19" s="18"/>
      <c r="U19" s="39">
        <f t="shared" si="3"/>
        <v>-3.5153686517232226E-2</v>
      </c>
      <c r="V19" s="18"/>
      <c r="W19" s="48"/>
      <c r="X19" s="34"/>
    </row>
    <row r="20" spans="1:24" x14ac:dyDescent="0.45">
      <c r="A20" s="1" t="s">
        <v>41</v>
      </c>
      <c r="C20" s="30">
        <v>2738627059</v>
      </c>
      <c r="D20" s="30"/>
      <c r="E20" s="30">
        <v>-4979618198</v>
      </c>
      <c r="F20" s="30"/>
      <c r="G20" s="30">
        <v>303683396</v>
      </c>
      <c r="H20" s="18"/>
      <c r="I20" s="30">
        <f t="shared" si="0"/>
        <v>-1937307743</v>
      </c>
      <c r="J20" s="18"/>
      <c r="K20" s="39">
        <f t="shared" si="1"/>
        <v>2.8879462811949006E-2</v>
      </c>
      <c r="L20" s="18"/>
      <c r="M20" s="30">
        <v>2738627059</v>
      </c>
      <c r="N20" s="18"/>
      <c r="O20" s="30">
        <v>6185856910</v>
      </c>
      <c r="P20" s="30"/>
      <c r="Q20" s="30">
        <v>303683396</v>
      </c>
      <c r="R20" s="30"/>
      <c r="S20" s="30">
        <f t="shared" si="2"/>
        <v>9228167365</v>
      </c>
      <c r="T20" s="18"/>
      <c r="U20" s="39">
        <f t="shared" si="3"/>
        <v>1.3905988028926584E-2</v>
      </c>
      <c r="V20" s="18"/>
      <c r="W20" s="48"/>
      <c r="X20" s="34"/>
    </row>
    <row r="21" spans="1:24" x14ac:dyDescent="0.45">
      <c r="A21" s="1" t="s">
        <v>27</v>
      </c>
      <c r="C21" s="30">
        <v>0</v>
      </c>
      <c r="D21" s="30"/>
      <c r="E21" s="30">
        <v>0</v>
      </c>
      <c r="F21" s="30"/>
      <c r="G21" s="30">
        <v>82887649</v>
      </c>
      <c r="H21" s="18"/>
      <c r="I21" s="30">
        <f t="shared" si="0"/>
        <v>82887649</v>
      </c>
      <c r="J21" s="18"/>
      <c r="K21" s="39">
        <f t="shared" si="1"/>
        <v>-1.235606880483821E-3</v>
      </c>
      <c r="L21" s="18"/>
      <c r="M21" s="30">
        <v>0</v>
      </c>
      <c r="N21" s="18"/>
      <c r="O21" s="30">
        <v>0</v>
      </c>
      <c r="P21" s="30"/>
      <c r="Q21" s="30">
        <v>82887649</v>
      </c>
      <c r="R21" s="30"/>
      <c r="S21" s="30">
        <f t="shared" si="2"/>
        <v>82887649</v>
      </c>
      <c r="T21" s="18"/>
      <c r="U21" s="39">
        <f t="shared" si="3"/>
        <v>1.2490396079198858E-4</v>
      </c>
      <c r="V21" s="18"/>
      <c r="W21" s="48"/>
      <c r="X21" s="34"/>
    </row>
    <row r="22" spans="1:24" x14ac:dyDescent="0.45">
      <c r="A22" s="1" t="s">
        <v>54</v>
      </c>
      <c r="C22" s="30">
        <v>0</v>
      </c>
      <c r="D22" s="30"/>
      <c r="E22" s="30">
        <v>-6520430693</v>
      </c>
      <c r="F22" s="30"/>
      <c r="G22" s="30">
        <v>7601474467</v>
      </c>
      <c r="H22" s="18"/>
      <c r="I22" s="30">
        <f t="shared" si="0"/>
        <v>1081043774</v>
      </c>
      <c r="J22" s="18"/>
      <c r="K22" s="39">
        <f t="shared" si="1"/>
        <v>-1.6115128627409818E-2</v>
      </c>
      <c r="L22" s="18"/>
      <c r="M22" s="30">
        <v>1769294993</v>
      </c>
      <c r="N22" s="18"/>
      <c r="O22" s="30">
        <v>5372201352</v>
      </c>
      <c r="P22" s="30"/>
      <c r="Q22" s="30">
        <v>11738240070</v>
      </c>
      <c r="R22" s="30"/>
      <c r="S22" s="30">
        <f t="shared" si="2"/>
        <v>18879736415</v>
      </c>
      <c r="T22" s="18"/>
      <c r="U22" s="39">
        <f t="shared" si="3"/>
        <v>2.8450002930379158E-2</v>
      </c>
      <c r="V22" s="18"/>
      <c r="W22" s="48"/>
      <c r="X22" s="34"/>
    </row>
    <row r="23" spans="1:24" x14ac:dyDescent="0.45">
      <c r="A23" s="1" t="s">
        <v>175</v>
      </c>
      <c r="C23" s="30">
        <v>0</v>
      </c>
      <c r="D23" s="30"/>
      <c r="E23" s="30">
        <v>0</v>
      </c>
      <c r="F23" s="30"/>
      <c r="G23" s="30">
        <v>12565613</v>
      </c>
      <c r="H23" s="18"/>
      <c r="I23" s="30">
        <f t="shared" si="0"/>
        <v>12565613</v>
      </c>
      <c r="J23" s="18"/>
      <c r="K23" s="39">
        <f t="shared" si="1"/>
        <v>-1.8731569863076884E-4</v>
      </c>
      <c r="L23" s="18"/>
      <c r="M23" s="30">
        <v>0</v>
      </c>
      <c r="N23" s="18"/>
      <c r="O23" s="30">
        <v>0</v>
      </c>
      <c r="P23" s="30"/>
      <c r="Q23" s="30">
        <v>12565613</v>
      </c>
      <c r="R23" s="30"/>
      <c r="S23" s="30">
        <f t="shared" si="2"/>
        <v>12565613</v>
      </c>
      <c r="T23" s="18"/>
      <c r="U23" s="39">
        <f t="shared" si="3"/>
        <v>1.89352075057564E-5</v>
      </c>
      <c r="V23" s="18"/>
      <c r="W23" s="48"/>
      <c r="X23" s="34"/>
    </row>
    <row r="24" spans="1:24" x14ac:dyDescent="0.45">
      <c r="A24" s="1" t="s">
        <v>127</v>
      </c>
      <c r="C24" s="30">
        <v>0</v>
      </c>
      <c r="D24" s="30"/>
      <c r="E24" s="30">
        <v>0</v>
      </c>
      <c r="F24" s="30"/>
      <c r="G24" s="30">
        <v>0</v>
      </c>
      <c r="H24" s="18"/>
      <c r="I24" s="30">
        <f t="shared" si="0"/>
        <v>0</v>
      </c>
      <c r="J24" s="18"/>
      <c r="K24" s="39">
        <f t="shared" si="1"/>
        <v>0</v>
      </c>
      <c r="L24" s="18"/>
      <c r="M24" s="30">
        <v>0</v>
      </c>
      <c r="N24" s="18"/>
      <c r="O24" s="30">
        <v>0</v>
      </c>
      <c r="P24" s="30"/>
      <c r="Q24" s="30">
        <v>-655857943</v>
      </c>
      <c r="R24" s="30"/>
      <c r="S24" s="30">
        <f t="shared" si="2"/>
        <v>-655857943</v>
      </c>
      <c r="T24" s="18"/>
      <c r="U24" s="39">
        <f t="shared" si="3"/>
        <v>-9.8831678526177373E-4</v>
      </c>
      <c r="V24" s="18"/>
      <c r="W24" s="48"/>
      <c r="X24" s="34"/>
    </row>
    <row r="25" spans="1:24" x14ac:dyDescent="0.45">
      <c r="A25" s="1" t="s">
        <v>128</v>
      </c>
      <c r="C25" s="30">
        <v>0</v>
      </c>
      <c r="D25" s="30"/>
      <c r="E25" s="30">
        <v>0</v>
      </c>
      <c r="F25" s="30"/>
      <c r="G25" s="30">
        <v>0</v>
      </c>
      <c r="H25" s="18"/>
      <c r="I25" s="30">
        <f t="shared" si="0"/>
        <v>0</v>
      </c>
      <c r="J25" s="18"/>
      <c r="K25" s="39">
        <f t="shared" si="1"/>
        <v>0</v>
      </c>
      <c r="L25" s="18"/>
      <c r="M25" s="30">
        <v>0</v>
      </c>
      <c r="N25" s="18"/>
      <c r="O25" s="30">
        <v>0</v>
      </c>
      <c r="P25" s="30"/>
      <c r="Q25" s="30">
        <v>4613371177</v>
      </c>
      <c r="R25" s="30"/>
      <c r="S25" s="30">
        <f t="shared" si="2"/>
        <v>4613371177</v>
      </c>
      <c r="T25" s="18"/>
      <c r="U25" s="39">
        <f t="shared" si="3"/>
        <v>6.9519203350899509E-3</v>
      </c>
      <c r="V25" s="18"/>
      <c r="W25" s="48"/>
      <c r="X25" s="34"/>
    </row>
    <row r="26" spans="1:24" x14ac:dyDescent="0.45">
      <c r="A26" s="1" t="s">
        <v>129</v>
      </c>
      <c r="C26" s="30">
        <v>0</v>
      </c>
      <c r="D26" s="30"/>
      <c r="E26" s="30">
        <v>0</v>
      </c>
      <c r="F26" s="30"/>
      <c r="G26" s="30">
        <v>0</v>
      </c>
      <c r="H26" s="18"/>
      <c r="I26" s="30">
        <f t="shared" si="0"/>
        <v>0</v>
      </c>
      <c r="J26" s="18"/>
      <c r="K26" s="39">
        <f t="shared" si="1"/>
        <v>0</v>
      </c>
      <c r="L26" s="18"/>
      <c r="M26" s="30">
        <v>0</v>
      </c>
      <c r="N26" s="18"/>
      <c r="O26" s="30">
        <v>0</v>
      </c>
      <c r="P26" s="30"/>
      <c r="Q26" s="30">
        <v>358433911</v>
      </c>
      <c r="R26" s="30"/>
      <c r="S26" s="30">
        <f t="shared" si="2"/>
        <v>358433911</v>
      </c>
      <c r="T26" s="18"/>
      <c r="U26" s="39">
        <f t="shared" si="3"/>
        <v>5.4012649298405271E-4</v>
      </c>
      <c r="V26" s="18"/>
      <c r="W26" s="48"/>
      <c r="X26" s="34"/>
    </row>
    <row r="27" spans="1:24" x14ac:dyDescent="0.45">
      <c r="A27" s="1" t="s">
        <v>130</v>
      </c>
      <c r="C27" s="30">
        <v>2475183707</v>
      </c>
      <c r="D27" s="30"/>
      <c r="E27" s="30">
        <v>-2861060058</v>
      </c>
      <c r="F27" s="30"/>
      <c r="G27" s="30">
        <v>0</v>
      </c>
      <c r="H27" s="18"/>
      <c r="I27" s="30">
        <f t="shared" si="0"/>
        <v>-385876351</v>
      </c>
      <c r="J27" s="18"/>
      <c r="K27" s="39">
        <f t="shared" si="1"/>
        <v>5.7522620084397612E-3</v>
      </c>
      <c r="L27" s="18"/>
      <c r="M27" s="30">
        <v>2475183707</v>
      </c>
      <c r="N27" s="18"/>
      <c r="O27" s="30">
        <v>-2514920919</v>
      </c>
      <c r="P27" s="30"/>
      <c r="Q27" s="30">
        <v>673372332</v>
      </c>
      <c r="R27" s="30"/>
      <c r="S27" s="30">
        <f t="shared" si="2"/>
        <v>633635120</v>
      </c>
      <c r="T27" s="18"/>
      <c r="U27" s="39">
        <f t="shared" si="3"/>
        <v>9.5482906246872781E-4</v>
      </c>
      <c r="V27" s="18"/>
      <c r="W27" s="48"/>
      <c r="X27" s="34"/>
    </row>
    <row r="28" spans="1:24" x14ac:dyDescent="0.45">
      <c r="A28" s="1" t="s">
        <v>131</v>
      </c>
      <c r="C28" s="30">
        <v>8629966899</v>
      </c>
      <c r="D28" s="30"/>
      <c r="E28" s="30">
        <v>-13421617945</v>
      </c>
      <c r="F28" s="30"/>
      <c r="G28" s="30">
        <v>0</v>
      </c>
      <c r="H28" s="18"/>
      <c r="I28" s="30">
        <f t="shared" si="0"/>
        <v>-4791651046</v>
      </c>
      <c r="J28" s="18"/>
      <c r="K28" s="39">
        <f t="shared" si="1"/>
        <v>7.1429182426384158E-2</v>
      </c>
      <c r="L28" s="18"/>
      <c r="M28" s="30">
        <v>8629966899</v>
      </c>
      <c r="N28" s="18"/>
      <c r="O28" s="30">
        <v>-13421617945</v>
      </c>
      <c r="P28" s="30"/>
      <c r="Q28" s="30">
        <v>-5623236467</v>
      </c>
      <c r="R28" s="30"/>
      <c r="S28" s="30">
        <f t="shared" si="2"/>
        <v>-10414887513</v>
      </c>
      <c r="T28" s="18"/>
      <c r="U28" s="39">
        <f t="shared" si="3"/>
        <v>-1.5694264673579095E-2</v>
      </c>
      <c r="V28" s="18"/>
      <c r="W28" s="48"/>
      <c r="X28" s="34"/>
    </row>
    <row r="29" spans="1:24" x14ac:dyDescent="0.45">
      <c r="A29" s="1" t="s">
        <v>132</v>
      </c>
      <c r="C29" s="30">
        <v>0</v>
      </c>
      <c r="D29" s="30"/>
      <c r="E29" s="30">
        <v>0</v>
      </c>
      <c r="F29" s="30"/>
      <c r="G29" s="30">
        <v>0</v>
      </c>
      <c r="H29" s="18"/>
      <c r="I29" s="30">
        <f t="shared" si="0"/>
        <v>0</v>
      </c>
      <c r="J29" s="18"/>
      <c r="K29" s="39">
        <f t="shared" si="1"/>
        <v>0</v>
      </c>
      <c r="L29" s="18"/>
      <c r="M29" s="30">
        <v>0</v>
      </c>
      <c r="N29" s="18"/>
      <c r="O29" s="30">
        <v>0</v>
      </c>
      <c r="P29" s="30"/>
      <c r="Q29" s="30">
        <v>4433400617</v>
      </c>
      <c r="R29" s="30"/>
      <c r="S29" s="30">
        <f t="shared" si="2"/>
        <v>4433400617</v>
      </c>
      <c r="T29" s="18"/>
      <c r="U29" s="39">
        <f t="shared" si="3"/>
        <v>6.6807214768625656E-3</v>
      </c>
      <c r="V29" s="18"/>
      <c r="W29" s="48"/>
      <c r="X29" s="34"/>
    </row>
    <row r="30" spans="1:24" x14ac:dyDescent="0.45">
      <c r="A30" s="1" t="s">
        <v>39</v>
      </c>
      <c r="C30" s="30">
        <v>0</v>
      </c>
      <c r="D30" s="30"/>
      <c r="E30" s="30">
        <v>0</v>
      </c>
      <c r="F30" s="30"/>
      <c r="G30" s="30">
        <v>0</v>
      </c>
      <c r="H30" s="18"/>
      <c r="I30" s="30">
        <f t="shared" si="0"/>
        <v>0</v>
      </c>
      <c r="J30" s="18"/>
      <c r="K30" s="39">
        <f t="shared" si="1"/>
        <v>0</v>
      </c>
      <c r="L30" s="18"/>
      <c r="M30" s="30">
        <v>0</v>
      </c>
      <c r="N30" s="18"/>
      <c r="O30" s="30">
        <v>0</v>
      </c>
      <c r="P30" s="30"/>
      <c r="Q30" s="30">
        <v>32326552087</v>
      </c>
      <c r="R30" s="30"/>
      <c r="S30" s="30">
        <f t="shared" si="2"/>
        <v>32326552087</v>
      </c>
      <c r="T30" s="18"/>
      <c r="U30" s="39">
        <f t="shared" si="3"/>
        <v>4.8713100722820896E-2</v>
      </c>
      <c r="V30" s="18"/>
      <c r="W30" s="48"/>
      <c r="X30" s="34"/>
    </row>
    <row r="31" spans="1:24" x14ac:dyDescent="0.45">
      <c r="A31" s="1" t="s">
        <v>43</v>
      </c>
      <c r="C31" s="30">
        <v>0</v>
      </c>
      <c r="D31" s="30"/>
      <c r="E31" s="30">
        <v>-1501239531</v>
      </c>
      <c r="F31" s="30"/>
      <c r="G31" s="30">
        <v>0</v>
      </c>
      <c r="H31" s="18"/>
      <c r="I31" s="30">
        <f t="shared" si="0"/>
        <v>-1501239531</v>
      </c>
      <c r="J31" s="18"/>
      <c r="K31" s="39">
        <f t="shared" si="1"/>
        <v>2.2378990309616629E-2</v>
      </c>
      <c r="L31" s="18"/>
      <c r="M31" s="30">
        <v>2023638608</v>
      </c>
      <c r="N31" s="18"/>
      <c r="O31" s="30">
        <v>791889965</v>
      </c>
      <c r="P31" s="30"/>
      <c r="Q31" s="30">
        <v>1585793423</v>
      </c>
      <c r="R31" s="30"/>
      <c r="S31" s="30">
        <f t="shared" si="2"/>
        <v>4401321996</v>
      </c>
      <c r="T31" s="18"/>
      <c r="U31" s="39">
        <f t="shared" si="3"/>
        <v>6.6323819851773205E-3</v>
      </c>
      <c r="V31" s="18"/>
      <c r="W31" s="48"/>
      <c r="X31" s="34"/>
    </row>
    <row r="32" spans="1:24" x14ac:dyDescent="0.45">
      <c r="A32" s="1" t="s">
        <v>133</v>
      </c>
      <c r="C32" s="30">
        <v>0</v>
      </c>
      <c r="D32" s="30"/>
      <c r="E32" s="30">
        <v>0</v>
      </c>
      <c r="F32" s="30"/>
      <c r="G32" s="30">
        <v>0</v>
      </c>
      <c r="H32" s="18"/>
      <c r="I32" s="30">
        <f t="shared" si="0"/>
        <v>0</v>
      </c>
      <c r="J32" s="18"/>
      <c r="K32" s="39">
        <f t="shared" si="1"/>
        <v>0</v>
      </c>
      <c r="L32" s="18"/>
      <c r="M32" s="30">
        <v>0</v>
      </c>
      <c r="N32" s="18"/>
      <c r="O32" s="30">
        <v>0</v>
      </c>
      <c r="P32" s="30"/>
      <c r="Q32" s="30">
        <v>351786803</v>
      </c>
      <c r="R32" s="30"/>
      <c r="S32" s="30">
        <f t="shared" si="2"/>
        <v>351786803</v>
      </c>
      <c r="T32" s="18"/>
      <c r="U32" s="39">
        <f t="shared" si="3"/>
        <v>5.3010992082850618E-4</v>
      </c>
      <c r="V32" s="18"/>
      <c r="W32" s="48"/>
      <c r="X32" s="34"/>
    </row>
    <row r="33" spans="1:24" x14ac:dyDescent="0.45">
      <c r="A33" s="1" t="s">
        <v>17</v>
      </c>
      <c r="C33" s="30">
        <v>0</v>
      </c>
      <c r="D33" s="30"/>
      <c r="E33" s="30">
        <v>-7007900827</v>
      </c>
      <c r="F33" s="30"/>
      <c r="G33" s="30">
        <v>0</v>
      </c>
      <c r="H33" s="18"/>
      <c r="I33" s="30">
        <f t="shared" si="0"/>
        <v>-7007900827</v>
      </c>
      <c r="J33" s="18"/>
      <c r="K33" s="39">
        <f t="shared" si="1"/>
        <v>0.10446683654387953</v>
      </c>
      <c r="L33" s="18"/>
      <c r="M33" s="30">
        <v>0</v>
      </c>
      <c r="N33" s="18"/>
      <c r="O33" s="30">
        <v>8952226838</v>
      </c>
      <c r="P33" s="30"/>
      <c r="Q33" s="30">
        <v>504167507</v>
      </c>
      <c r="R33" s="30"/>
      <c r="S33" s="30">
        <f t="shared" si="2"/>
        <v>9456394345</v>
      </c>
      <c r="T33" s="18"/>
      <c r="U33" s="39">
        <f t="shared" si="3"/>
        <v>1.4249904813942334E-2</v>
      </c>
      <c r="V33" s="18"/>
      <c r="W33" s="48"/>
      <c r="X33" s="34"/>
    </row>
    <row r="34" spans="1:24" x14ac:dyDescent="0.45">
      <c r="A34" s="1" t="s">
        <v>134</v>
      </c>
      <c r="C34" s="30">
        <v>0</v>
      </c>
      <c r="D34" s="30"/>
      <c r="E34" s="30">
        <v>0</v>
      </c>
      <c r="F34" s="30"/>
      <c r="G34" s="30">
        <v>0</v>
      </c>
      <c r="H34" s="18"/>
      <c r="I34" s="30">
        <f t="shared" si="0"/>
        <v>0</v>
      </c>
      <c r="J34" s="18"/>
      <c r="K34" s="39">
        <f t="shared" si="1"/>
        <v>0</v>
      </c>
      <c r="L34" s="18"/>
      <c r="M34" s="30">
        <v>0</v>
      </c>
      <c r="N34" s="18"/>
      <c r="O34" s="30">
        <v>0</v>
      </c>
      <c r="P34" s="30"/>
      <c r="Q34" s="30">
        <v>284830027</v>
      </c>
      <c r="R34" s="30"/>
      <c r="S34" s="30">
        <f t="shared" si="2"/>
        <v>284830027</v>
      </c>
      <c r="T34" s="18"/>
      <c r="U34" s="39">
        <f t="shared" si="3"/>
        <v>4.2921230067448346E-4</v>
      </c>
      <c r="V34" s="18"/>
      <c r="W34" s="48"/>
      <c r="X34" s="34"/>
    </row>
    <row r="35" spans="1:24" x14ac:dyDescent="0.45">
      <c r="A35" s="1" t="s">
        <v>40</v>
      </c>
      <c r="C35" s="30">
        <v>1040914944</v>
      </c>
      <c r="D35" s="30"/>
      <c r="E35" s="30">
        <v>-10125812947</v>
      </c>
      <c r="F35" s="30"/>
      <c r="G35" s="30">
        <v>0</v>
      </c>
      <c r="H35" s="18"/>
      <c r="I35" s="30">
        <f t="shared" si="0"/>
        <v>-9084898003</v>
      </c>
      <c r="J35" s="18"/>
      <c r="K35" s="39">
        <f t="shared" si="1"/>
        <v>0.13542865090793593</v>
      </c>
      <c r="L35" s="18"/>
      <c r="M35" s="30">
        <v>1040914944</v>
      </c>
      <c r="N35" s="18"/>
      <c r="O35" s="30">
        <v>10456002551</v>
      </c>
      <c r="P35" s="30"/>
      <c r="Q35" s="30">
        <v>4764969762</v>
      </c>
      <c r="R35" s="30"/>
      <c r="S35" s="30">
        <f t="shared" si="2"/>
        <v>16261887257</v>
      </c>
      <c r="T35" s="18"/>
      <c r="U35" s="39">
        <f t="shared" si="3"/>
        <v>2.450514826825486E-2</v>
      </c>
      <c r="V35" s="18"/>
      <c r="W35" s="48"/>
      <c r="X35" s="34"/>
    </row>
    <row r="36" spans="1:24" x14ac:dyDescent="0.45">
      <c r="A36" s="1" t="s">
        <v>135</v>
      </c>
      <c r="C36" s="30">
        <v>0</v>
      </c>
      <c r="D36" s="30"/>
      <c r="E36" s="30">
        <v>0</v>
      </c>
      <c r="F36" s="30"/>
      <c r="G36" s="30">
        <v>0</v>
      </c>
      <c r="H36" s="18"/>
      <c r="I36" s="30">
        <f t="shared" si="0"/>
        <v>0</v>
      </c>
      <c r="J36" s="18"/>
      <c r="K36" s="39">
        <f t="shared" si="1"/>
        <v>0</v>
      </c>
      <c r="L36" s="18"/>
      <c r="M36" s="30">
        <v>0</v>
      </c>
      <c r="N36" s="18"/>
      <c r="O36" s="30">
        <v>0</v>
      </c>
      <c r="P36" s="30"/>
      <c r="Q36" s="30">
        <v>87325180</v>
      </c>
      <c r="R36" s="30"/>
      <c r="S36" s="30">
        <f t="shared" si="2"/>
        <v>87325180</v>
      </c>
      <c r="T36" s="18"/>
      <c r="U36" s="39">
        <f t="shared" si="3"/>
        <v>1.3159090637102454E-4</v>
      </c>
      <c r="V36" s="18"/>
      <c r="W36" s="48"/>
      <c r="X36" s="34"/>
    </row>
    <row r="37" spans="1:24" x14ac:dyDescent="0.45">
      <c r="A37" s="1" t="s">
        <v>136</v>
      </c>
      <c r="C37" s="30">
        <v>0</v>
      </c>
      <c r="D37" s="30"/>
      <c r="E37" s="30">
        <v>0</v>
      </c>
      <c r="F37" s="30"/>
      <c r="G37" s="30">
        <v>0</v>
      </c>
      <c r="H37" s="18"/>
      <c r="I37" s="30">
        <f t="shared" si="0"/>
        <v>0</v>
      </c>
      <c r="J37" s="18"/>
      <c r="K37" s="39">
        <f t="shared" si="1"/>
        <v>0</v>
      </c>
      <c r="L37" s="18"/>
      <c r="M37" s="30">
        <v>0</v>
      </c>
      <c r="N37" s="18"/>
      <c r="O37" s="30">
        <v>0</v>
      </c>
      <c r="P37" s="30"/>
      <c r="Q37" s="30">
        <v>6446838008</v>
      </c>
      <c r="R37" s="30"/>
      <c r="S37" s="30">
        <f t="shared" si="2"/>
        <v>6446838008</v>
      </c>
      <c r="T37" s="18"/>
      <c r="U37" s="39">
        <f t="shared" si="3"/>
        <v>9.7147839454770121E-3</v>
      </c>
      <c r="V37" s="18"/>
      <c r="W37" s="48"/>
      <c r="X37" s="34"/>
    </row>
    <row r="38" spans="1:24" x14ac:dyDescent="0.45">
      <c r="A38" s="1" t="s">
        <v>64</v>
      </c>
      <c r="C38" s="30">
        <v>0</v>
      </c>
      <c r="D38" s="30"/>
      <c r="E38" s="30">
        <v>0</v>
      </c>
      <c r="F38" s="30"/>
      <c r="G38" s="30">
        <v>0</v>
      </c>
      <c r="H38" s="18"/>
      <c r="I38" s="30">
        <f t="shared" si="0"/>
        <v>0</v>
      </c>
      <c r="J38" s="18"/>
      <c r="K38" s="39">
        <f t="shared" si="1"/>
        <v>0</v>
      </c>
      <c r="L38" s="18"/>
      <c r="M38" s="30">
        <v>0</v>
      </c>
      <c r="N38" s="18"/>
      <c r="O38" s="30">
        <v>0</v>
      </c>
      <c r="P38" s="30"/>
      <c r="Q38" s="30">
        <v>4568013909</v>
      </c>
      <c r="R38" s="30"/>
      <c r="S38" s="30">
        <f t="shared" si="2"/>
        <v>4568013909</v>
      </c>
      <c r="T38" s="18"/>
      <c r="U38" s="39">
        <f t="shared" si="3"/>
        <v>6.8835711601253702E-3</v>
      </c>
      <c r="V38" s="18"/>
      <c r="W38" s="48"/>
      <c r="X38" s="34"/>
    </row>
    <row r="39" spans="1:24" x14ac:dyDescent="0.45">
      <c r="A39" s="1" t="s">
        <v>58</v>
      </c>
      <c r="C39" s="30">
        <v>0</v>
      </c>
      <c r="D39" s="30"/>
      <c r="E39" s="30">
        <v>0</v>
      </c>
      <c r="F39" s="30"/>
      <c r="G39" s="30">
        <v>0</v>
      </c>
      <c r="H39" s="18"/>
      <c r="I39" s="30">
        <f t="shared" si="0"/>
        <v>0</v>
      </c>
      <c r="J39" s="18"/>
      <c r="K39" s="39">
        <f t="shared" si="1"/>
        <v>0</v>
      </c>
      <c r="L39" s="18"/>
      <c r="M39" s="30">
        <v>441119290</v>
      </c>
      <c r="N39" s="18"/>
      <c r="O39" s="30">
        <v>0</v>
      </c>
      <c r="P39" s="30"/>
      <c r="Q39" s="30">
        <v>-3202469843</v>
      </c>
      <c r="R39" s="30"/>
      <c r="S39" s="30">
        <f t="shared" si="2"/>
        <v>-2761350553</v>
      </c>
      <c r="T39" s="18"/>
      <c r="U39" s="39">
        <f t="shared" si="3"/>
        <v>-4.1610978881165758E-3</v>
      </c>
      <c r="V39" s="18"/>
      <c r="W39" s="48"/>
      <c r="X39" s="34"/>
    </row>
    <row r="40" spans="1:24" x14ac:dyDescent="0.45">
      <c r="A40" s="1" t="s">
        <v>137</v>
      </c>
      <c r="C40" s="30">
        <v>0</v>
      </c>
      <c r="D40" s="30"/>
      <c r="E40" s="30">
        <v>0</v>
      </c>
      <c r="F40" s="30"/>
      <c r="G40" s="30">
        <v>0</v>
      </c>
      <c r="H40" s="18"/>
      <c r="I40" s="30">
        <f t="shared" si="0"/>
        <v>0</v>
      </c>
      <c r="J40" s="18"/>
      <c r="K40" s="39">
        <f t="shared" si="1"/>
        <v>0</v>
      </c>
      <c r="L40" s="18"/>
      <c r="M40" s="30">
        <v>0</v>
      </c>
      <c r="N40" s="18"/>
      <c r="O40" s="30">
        <v>0</v>
      </c>
      <c r="P40" s="30"/>
      <c r="Q40" s="30">
        <v>-225971655</v>
      </c>
      <c r="R40" s="30"/>
      <c r="S40" s="30">
        <f t="shared" si="2"/>
        <v>-225971655</v>
      </c>
      <c r="T40" s="18"/>
      <c r="U40" s="39">
        <f t="shared" si="3"/>
        <v>-3.4051822046757258E-4</v>
      </c>
      <c r="V40" s="18"/>
      <c r="W40" s="48"/>
      <c r="X40" s="34"/>
    </row>
    <row r="41" spans="1:24" x14ac:dyDescent="0.45">
      <c r="A41" s="1" t="s">
        <v>61</v>
      </c>
      <c r="C41" s="30">
        <v>0</v>
      </c>
      <c r="D41" s="30"/>
      <c r="E41" s="30">
        <v>0</v>
      </c>
      <c r="F41" s="30"/>
      <c r="G41" s="30">
        <v>0</v>
      </c>
      <c r="H41" s="18"/>
      <c r="I41" s="30">
        <f t="shared" si="0"/>
        <v>0</v>
      </c>
      <c r="J41" s="18"/>
      <c r="K41" s="39">
        <f t="shared" si="1"/>
        <v>0</v>
      </c>
      <c r="L41" s="18"/>
      <c r="M41" s="30">
        <v>0</v>
      </c>
      <c r="N41" s="18"/>
      <c r="O41" s="30">
        <v>0</v>
      </c>
      <c r="P41" s="30"/>
      <c r="Q41" s="30">
        <v>0</v>
      </c>
      <c r="R41" s="30"/>
      <c r="S41" s="30">
        <f t="shared" si="2"/>
        <v>0</v>
      </c>
      <c r="T41" s="18"/>
      <c r="U41" s="39">
        <f t="shared" si="3"/>
        <v>0</v>
      </c>
      <c r="V41" s="18"/>
      <c r="W41" s="48"/>
      <c r="X41" s="34"/>
    </row>
    <row r="42" spans="1:24" x14ac:dyDescent="0.45">
      <c r="A42" s="1" t="s">
        <v>147</v>
      </c>
      <c r="C42" s="30">
        <v>0</v>
      </c>
      <c r="D42" s="30"/>
      <c r="E42" s="30">
        <v>0</v>
      </c>
      <c r="F42" s="30"/>
      <c r="G42" s="30">
        <v>0</v>
      </c>
      <c r="H42" s="18"/>
      <c r="I42" s="30">
        <f t="shared" si="0"/>
        <v>0</v>
      </c>
      <c r="J42" s="18"/>
      <c r="K42" s="39">
        <f t="shared" si="1"/>
        <v>0</v>
      </c>
      <c r="L42" s="18"/>
      <c r="M42" s="30">
        <v>0</v>
      </c>
      <c r="N42" s="18"/>
      <c r="O42" s="30">
        <v>0</v>
      </c>
      <c r="P42" s="30"/>
      <c r="Q42" s="30">
        <v>4632422928</v>
      </c>
      <c r="R42" s="30"/>
      <c r="S42" s="30">
        <f t="shared" si="2"/>
        <v>4632422928</v>
      </c>
      <c r="T42" s="18"/>
      <c r="U42" s="39">
        <f t="shared" si="3"/>
        <v>6.9806295479658371E-3</v>
      </c>
      <c r="V42" s="18"/>
      <c r="W42" s="48"/>
      <c r="X42" s="34"/>
    </row>
    <row r="43" spans="1:24" x14ac:dyDescent="0.45">
      <c r="A43" s="1" t="s">
        <v>22</v>
      </c>
      <c r="C43" s="30">
        <v>0</v>
      </c>
      <c r="D43" s="30"/>
      <c r="E43" s="30">
        <v>0</v>
      </c>
      <c r="F43" s="30"/>
      <c r="G43" s="30">
        <v>0</v>
      </c>
      <c r="H43" s="18"/>
      <c r="I43" s="30">
        <f t="shared" si="0"/>
        <v>0</v>
      </c>
      <c r="J43" s="18"/>
      <c r="K43" s="39">
        <f t="shared" si="1"/>
        <v>0</v>
      </c>
      <c r="L43" s="18"/>
      <c r="M43" s="30">
        <v>0</v>
      </c>
      <c r="N43" s="18"/>
      <c r="O43" s="30">
        <v>0</v>
      </c>
      <c r="P43" s="30"/>
      <c r="Q43" s="30">
        <v>23948450468</v>
      </c>
      <c r="R43" s="30"/>
      <c r="S43" s="30">
        <f t="shared" si="2"/>
        <v>23948450468</v>
      </c>
      <c r="T43" s="18"/>
      <c r="U43" s="39">
        <f t="shared" si="3"/>
        <v>3.6088082535480681E-2</v>
      </c>
      <c r="V43" s="18"/>
      <c r="W43" s="48"/>
      <c r="X43" s="34"/>
    </row>
    <row r="44" spans="1:24" x14ac:dyDescent="0.45">
      <c r="A44" s="1" t="s">
        <v>42</v>
      </c>
      <c r="C44" s="30">
        <v>14428442753</v>
      </c>
      <c r="D44" s="30"/>
      <c r="E44" s="30">
        <v>-20781042690</v>
      </c>
      <c r="F44" s="30"/>
      <c r="G44" s="30">
        <v>0</v>
      </c>
      <c r="H44" s="18"/>
      <c r="I44" s="30">
        <f t="shared" si="0"/>
        <v>-6352599937</v>
      </c>
      <c r="J44" s="18"/>
      <c r="K44" s="39">
        <f t="shared" si="1"/>
        <v>9.4698260667500506E-2</v>
      </c>
      <c r="L44" s="18"/>
      <c r="M44" s="30">
        <v>14428442753</v>
      </c>
      <c r="N44" s="18"/>
      <c r="O44" s="30">
        <v>38485748419</v>
      </c>
      <c r="P44" s="30"/>
      <c r="Q44" s="30">
        <v>34513920595</v>
      </c>
      <c r="R44" s="30"/>
      <c r="S44" s="30">
        <f t="shared" si="2"/>
        <v>87428111767</v>
      </c>
      <c r="T44" s="18"/>
      <c r="U44" s="39">
        <f t="shared" si="3"/>
        <v>0.13174601494925936</v>
      </c>
      <c r="V44" s="18"/>
      <c r="W44" s="48"/>
      <c r="X44" s="34"/>
    </row>
    <row r="45" spans="1:24" x14ac:dyDescent="0.45">
      <c r="A45" s="1" t="s">
        <v>148</v>
      </c>
      <c r="C45" s="30">
        <v>0</v>
      </c>
      <c r="D45" s="30"/>
      <c r="E45" s="30">
        <v>0</v>
      </c>
      <c r="F45" s="30"/>
      <c r="G45" s="30">
        <v>0</v>
      </c>
      <c r="H45" s="18"/>
      <c r="I45" s="30">
        <f t="shared" si="0"/>
        <v>0</v>
      </c>
      <c r="J45" s="18"/>
      <c r="K45" s="39">
        <f t="shared" si="1"/>
        <v>0</v>
      </c>
      <c r="L45" s="18"/>
      <c r="M45" s="30">
        <v>0</v>
      </c>
      <c r="N45" s="18"/>
      <c r="O45" s="30">
        <v>0</v>
      </c>
      <c r="P45" s="30"/>
      <c r="Q45" s="30">
        <v>1468312714</v>
      </c>
      <c r="R45" s="30"/>
      <c r="S45" s="30">
        <f t="shared" si="2"/>
        <v>1468312714</v>
      </c>
      <c r="T45" s="18"/>
      <c r="U45" s="39">
        <f t="shared" si="3"/>
        <v>2.212610393375186E-3</v>
      </c>
      <c r="V45" s="18"/>
      <c r="W45" s="48"/>
      <c r="X45" s="34"/>
    </row>
    <row r="46" spans="1:24" x14ac:dyDescent="0.45">
      <c r="A46" s="1" t="s">
        <v>30</v>
      </c>
      <c r="C46" s="30">
        <v>0</v>
      </c>
      <c r="D46" s="30"/>
      <c r="E46" s="30">
        <v>0</v>
      </c>
      <c r="F46" s="30"/>
      <c r="G46" s="30">
        <v>0</v>
      </c>
      <c r="H46" s="18"/>
      <c r="I46" s="30">
        <f t="shared" si="0"/>
        <v>0</v>
      </c>
      <c r="J46" s="18"/>
      <c r="K46" s="39">
        <f t="shared" si="1"/>
        <v>0</v>
      </c>
      <c r="L46" s="18"/>
      <c r="M46" s="30">
        <v>0</v>
      </c>
      <c r="N46" s="18"/>
      <c r="O46" s="30">
        <v>0</v>
      </c>
      <c r="P46" s="30"/>
      <c r="Q46" s="30">
        <v>8191224468</v>
      </c>
      <c r="R46" s="30"/>
      <c r="S46" s="30">
        <f t="shared" si="2"/>
        <v>8191224468</v>
      </c>
      <c r="T46" s="18"/>
      <c r="U46" s="39">
        <f t="shared" si="3"/>
        <v>1.2343411740263613E-2</v>
      </c>
      <c r="V46" s="18"/>
      <c r="W46" s="48"/>
      <c r="X46" s="34"/>
    </row>
    <row r="47" spans="1:24" x14ac:dyDescent="0.45">
      <c r="A47" s="1" t="s">
        <v>44</v>
      </c>
      <c r="C47" s="30">
        <v>0</v>
      </c>
      <c r="D47" s="30"/>
      <c r="E47" s="30">
        <v>-2468616539</v>
      </c>
      <c r="F47" s="30"/>
      <c r="G47" s="30">
        <v>0</v>
      </c>
      <c r="H47" s="18"/>
      <c r="I47" s="30">
        <f t="shared" si="0"/>
        <v>-2468616539</v>
      </c>
      <c r="J47" s="18"/>
      <c r="K47" s="39">
        <f t="shared" si="1"/>
        <v>3.6799687500661975E-2</v>
      </c>
      <c r="L47" s="18"/>
      <c r="M47" s="30">
        <v>2971548800</v>
      </c>
      <c r="N47" s="18"/>
      <c r="O47" s="30">
        <v>-2845304346</v>
      </c>
      <c r="P47" s="30"/>
      <c r="Q47" s="30">
        <v>19564907299</v>
      </c>
      <c r="R47" s="30"/>
      <c r="S47" s="30">
        <f t="shared" si="2"/>
        <v>19691151753</v>
      </c>
      <c r="T47" s="18"/>
      <c r="U47" s="39">
        <f t="shared" si="3"/>
        <v>2.9672730209850798E-2</v>
      </c>
      <c r="V47" s="18"/>
      <c r="W47" s="48"/>
      <c r="X47" s="34"/>
    </row>
    <row r="48" spans="1:24" x14ac:dyDescent="0.45">
      <c r="A48" s="1" t="s">
        <v>38</v>
      </c>
      <c r="C48" s="30">
        <v>0</v>
      </c>
      <c r="D48" s="30"/>
      <c r="E48" s="30">
        <v>0</v>
      </c>
      <c r="F48" s="30"/>
      <c r="G48" s="30">
        <v>0</v>
      </c>
      <c r="H48" s="18"/>
      <c r="I48" s="30">
        <f t="shared" si="0"/>
        <v>0</v>
      </c>
      <c r="J48" s="18"/>
      <c r="K48" s="39">
        <f t="shared" si="1"/>
        <v>0</v>
      </c>
      <c r="L48" s="18"/>
      <c r="M48" s="30">
        <v>0</v>
      </c>
      <c r="N48" s="18"/>
      <c r="O48" s="30">
        <v>0</v>
      </c>
      <c r="P48" s="30"/>
      <c r="Q48" s="30">
        <v>5673623807</v>
      </c>
      <c r="R48" s="30"/>
      <c r="S48" s="30">
        <f t="shared" si="2"/>
        <v>5673623807</v>
      </c>
      <c r="T48" s="18"/>
      <c r="U48" s="39">
        <f t="shared" si="3"/>
        <v>8.5496222186012411E-3</v>
      </c>
      <c r="V48" s="18"/>
      <c r="W48" s="48"/>
      <c r="X48" s="34"/>
    </row>
    <row r="49" spans="1:24" x14ac:dyDescent="0.45">
      <c r="A49" s="1" t="s">
        <v>138</v>
      </c>
      <c r="C49" s="30">
        <v>0</v>
      </c>
      <c r="D49" s="30"/>
      <c r="E49" s="30">
        <v>0</v>
      </c>
      <c r="F49" s="30"/>
      <c r="G49" s="30">
        <v>0</v>
      </c>
      <c r="H49" s="18"/>
      <c r="I49" s="30">
        <f t="shared" si="0"/>
        <v>0</v>
      </c>
      <c r="J49" s="18"/>
      <c r="K49" s="39">
        <f t="shared" si="1"/>
        <v>0</v>
      </c>
      <c r="L49" s="18"/>
      <c r="M49" s="30">
        <v>0</v>
      </c>
      <c r="N49" s="18"/>
      <c r="O49" s="30">
        <v>0</v>
      </c>
      <c r="P49" s="30"/>
      <c r="Q49" s="30">
        <v>2382691335</v>
      </c>
      <c r="R49" s="30"/>
      <c r="S49" s="30">
        <f t="shared" si="2"/>
        <v>2382691335</v>
      </c>
      <c r="T49" s="18"/>
      <c r="U49" s="39">
        <f t="shared" si="3"/>
        <v>3.5904937427559433E-3</v>
      </c>
      <c r="V49" s="18"/>
      <c r="W49" s="48"/>
      <c r="X49" s="34"/>
    </row>
    <row r="50" spans="1:24" x14ac:dyDescent="0.45">
      <c r="A50" s="1" t="s">
        <v>24</v>
      </c>
      <c r="C50" s="30">
        <v>0</v>
      </c>
      <c r="D50" s="30"/>
      <c r="E50" s="30">
        <v>0</v>
      </c>
      <c r="F50" s="30"/>
      <c r="G50" s="30">
        <v>0</v>
      </c>
      <c r="H50" s="18"/>
      <c r="I50" s="30">
        <f t="shared" si="0"/>
        <v>0</v>
      </c>
      <c r="J50" s="18"/>
      <c r="K50" s="39">
        <f t="shared" si="1"/>
        <v>0</v>
      </c>
      <c r="L50" s="18"/>
      <c r="M50" s="30">
        <v>0</v>
      </c>
      <c r="N50" s="18"/>
      <c r="O50" s="30">
        <v>0</v>
      </c>
      <c r="P50" s="30"/>
      <c r="Q50" s="30">
        <v>15277648887</v>
      </c>
      <c r="R50" s="30"/>
      <c r="S50" s="30">
        <f t="shared" si="2"/>
        <v>15277648887</v>
      </c>
      <c r="T50" s="18"/>
      <c r="U50" s="39">
        <f t="shared" si="3"/>
        <v>2.3021992789005463E-2</v>
      </c>
      <c r="V50" s="18"/>
      <c r="W50" s="48"/>
      <c r="X50" s="34"/>
    </row>
    <row r="51" spans="1:24" x14ac:dyDescent="0.45">
      <c r="A51" s="1" t="s">
        <v>139</v>
      </c>
      <c r="C51" s="30">
        <v>375882009</v>
      </c>
      <c r="D51" s="30"/>
      <c r="E51" s="30">
        <v>-5097018331</v>
      </c>
      <c r="F51" s="30"/>
      <c r="G51" s="30">
        <v>0</v>
      </c>
      <c r="H51" s="18"/>
      <c r="I51" s="30">
        <f t="shared" si="0"/>
        <v>-4721136322</v>
      </c>
      <c r="J51" s="18"/>
      <c r="K51" s="39">
        <f t="shared" si="1"/>
        <v>7.0378018842895157E-2</v>
      </c>
      <c r="L51" s="18"/>
      <c r="M51" s="30">
        <v>375882009</v>
      </c>
      <c r="N51" s="18"/>
      <c r="O51" s="30">
        <v>-4870979291</v>
      </c>
      <c r="P51" s="30"/>
      <c r="Q51" s="30">
        <v>841369091</v>
      </c>
      <c r="R51" s="30"/>
      <c r="S51" s="30">
        <f t="shared" si="2"/>
        <v>-3653728191</v>
      </c>
      <c r="T51" s="18"/>
      <c r="U51" s="39">
        <f t="shared" si="3"/>
        <v>-5.5058278069057961E-3</v>
      </c>
      <c r="V51" s="18"/>
      <c r="W51" s="48"/>
      <c r="X51" s="34"/>
    </row>
    <row r="52" spans="1:24" x14ac:dyDescent="0.45">
      <c r="A52" s="1" t="s">
        <v>55</v>
      </c>
      <c r="C52" s="30">
        <v>0</v>
      </c>
      <c r="D52" s="30"/>
      <c r="E52" s="30">
        <v>0</v>
      </c>
      <c r="F52" s="30"/>
      <c r="G52" s="30">
        <v>0</v>
      </c>
      <c r="H52" s="18"/>
      <c r="I52" s="30">
        <f t="shared" si="0"/>
        <v>0</v>
      </c>
      <c r="J52" s="18"/>
      <c r="K52" s="39">
        <f t="shared" si="1"/>
        <v>0</v>
      </c>
      <c r="L52" s="18"/>
      <c r="M52" s="30">
        <v>0</v>
      </c>
      <c r="N52" s="18"/>
      <c r="O52" s="30">
        <v>0</v>
      </c>
      <c r="P52" s="30"/>
      <c r="Q52" s="30">
        <v>8057999825</v>
      </c>
      <c r="R52" s="30"/>
      <c r="S52" s="30">
        <f t="shared" si="2"/>
        <v>8057999825</v>
      </c>
      <c r="T52" s="18"/>
      <c r="U52" s="39">
        <f t="shared" si="3"/>
        <v>1.2142654621602923E-2</v>
      </c>
      <c r="V52" s="18"/>
      <c r="W52" s="48"/>
      <c r="X52" s="34"/>
    </row>
    <row r="53" spans="1:24" x14ac:dyDescent="0.45">
      <c r="A53" s="1" t="s">
        <v>62</v>
      </c>
      <c r="C53" s="30">
        <v>0</v>
      </c>
      <c r="D53" s="30"/>
      <c r="E53" s="30">
        <v>0</v>
      </c>
      <c r="F53" s="30"/>
      <c r="G53" s="30">
        <v>0</v>
      </c>
      <c r="H53" s="18"/>
      <c r="I53" s="30">
        <f t="shared" si="0"/>
        <v>0</v>
      </c>
      <c r="J53" s="18"/>
      <c r="K53" s="39">
        <f t="shared" si="1"/>
        <v>0</v>
      </c>
      <c r="L53" s="18"/>
      <c r="M53" s="30">
        <v>0</v>
      </c>
      <c r="N53" s="18"/>
      <c r="O53" s="30">
        <v>0</v>
      </c>
      <c r="P53" s="30"/>
      <c r="Q53" s="30">
        <v>-777041440</v>
      </c>
      <c r="R53" s="30"/>
      <c r="S53" s="30">
        <f t="shared" si="2"/>
        <v>-777041440</v>
      </c>
      <c r="T53" s="18"/>
      <c r="U53" s="39">
        <f t="shared" si="3"/>
        <v>-1.1709290192982835E-3</v>
      </c>
      <c r="V53" s="18"/>
      <c r="W53" s="48"/>
      <c r="X53" s="34"/>
    </row>
    <row r="54" spans="1:24" x14ac:dyDescent="0.45">
      <c r="A54" s="1" t="s">
        <v>149</v>
      </c>
      <c r="C54" s="30">
        <v>0</v>
      </c>
      <c r="D54" s="30"/>
      <c r="E54" s="30">
        <v>0</v>
      </c>
      <c r="F54" s="30"/>
      <c r="G54" s="30">
        <v>0</v>
      </c>
      <c r="H54" s="18"/>
      <c r="I54" s="30">
        <f t="shared" si="0"/>
        <v>0</v>
      </c>
      <c r="J54" s="18"/>
      <c r="K54" s="39">
        <f t="shared" si="1"/>
        <v>0</v>
      </c>
      <c r="L54" s="18"/>
      <c r="M54" s="30">
        <v>0</v>
      </c>
      <c r="N54" s="18"/>
      <c r="O54" s="30">
        <v>0</v>
      </c>
      <c r="P54" s="30"/>
      <c r="Q54" s="30">
        <v>2548742047</v>
      </c>
      <c r="R54" s="30"/>
      <c r="S54" s="30">
        <f t="shared" si="2"/>
        <v>2548742047</v>
      </c>
      <c r="T54" s="18"/>
      <c r="U54" s="39">
        <f t="shared" si="3"/>
        <v>3.8407166875656074E-3</v>
      </c>
      <c r="V54" s="18"/>
      <c r="W54" s="48"/>
      <c r="X54" s="34"/>
    </row>
    <row r="55" spans="1:24" x14ac:dyDescent="0.45">
      <c r="A55" s="1" t="s">
        <v>20</v>
      </c>
      <c r="C55" s="30">
        <v>0</v>
      </c>
      <c r="D55" s="30"/>
      <c r="E55" s="30">
        <v>0</v>
      </c>
      <c r="F55" s="30"/>
      <c r="G55" s="30">
        <v>0</v>
      </c>
      <c r="H55" s="18"/>
      <c r="I55" s="30">
        <f t="shared" si="0"/>
        <v>0</v>
      </c>
      <c r="J55" s="18"/>
      <c r="K55" s="39">
        <f t="shared" si="1"/>
        <v>0</v>
      </c>
      <c r="L55" s="18"/>
      <c r="M55" s="30">
        <v>626443840</v>
      </c>
      <c r="N55" s="18"/>
      <c r="O55" s="30">
        <v>0</v>
      </c>
      <c r="P55" s="30"/>
      <c r="Q55" s="30">
        <v>-1471027389</v>
      </c>
      <c r="R55" s="30"/>
      <c r="S55" s="30">
        <f t="shared" si="2"/>
        <v>-844583549</v>
      </c>
      <c r="T55" s="18"/>
      <c r="U55" s="39">
        <f t="shared" si="3"/>
        <v>-1.2727086817223465E-3</v>
      </c>
      <c r="V55" s="18"/>
      <c r="W55" s="48"/>
      <c r="X55" s="34"/>
    </row>
    <row r="56" spans="1:24" x14ac:dyDescent="0.45">
      <c r="A56" s="1" t="s">
        <v>21</v>
      </c>
      <c r="C56" s="30">
        <v>9302465154</v>
      </c>
      <c r="D56" s="30"/>
      <c r="E56" s="30">
        <v>-16033611543</v>
      </c>
      <c r="F56" s="30"/>
      <c r="G56" s="30">
        <v>0</v>
      </c>
      <c r="H56" s="18"/>
      <c r="I56" s="30">
        <f t="shared" si="0"/>
        <v>-6731146389</v>
      </c>
      <c r="J56" s="18"/>
      <c r="K56" s="39">
        <f t="shared" si="1"/>
        <v>0.10034125580992442</v>
      </c>
      <c r="L56" s="18"/>
      <c r="M56" s="30">
        <v>9302465154</v>
      </c>
      <c r="N56" s="18"/>
      <c r="O56" s="30">
        <v>6616279474</v>
      </c>
      <c r="P56" s="30"/>
      <c r="Q56" s="30">
        <v>10414251940</v>
      </c>
      <c r="R56" s="30"/>
      <c r="S56" s="30">
        <f t="shared" si="2"/>
        <v>26332996568</v>
      </c>
      <c r="T56" s="18"/>
      <c r="U56" s="39">
        <f t="shared" si="3"/>
        <v>3.9681371236202419E-2</v>
      </c>
      <c r="V56" s="18"/>
      <c r="W56" s="48"/>
      <c r="X56" s="34"/>
    </row>
    <row r="57" spans="1:24" x14ac:dyDescent="0.45">
      <c r="A57" s="1" t="s">
        <v>150</v>
      </c>
      <c r="C57" s="30">
        <v>0</v>
      </c>
      <c r="D57" s="30"/>
      <c r="E57" s="30">
        <v>0</v>
      </c>
      <c r="F57" s="30"/>
      <c r="G57" s="30">
        <v>0</v>
      </c>
      <c r="H57" s="18"/>
      <c r="I57" s="30">
        <f t="shared" si="0"/>
        <v>0</v>
      </c>
      <c r="J57" s="18"/>
      <c r="K57" s="39">
        <f t="shared" si="1"/>
        <v>0</v>
      </c>
      <c r="L57" s="18"/>
      <c r="M57" s="30">
        <v>0</v>
      </c>
      <c r="N57" s="18"/>
      <c r="O57" s="30">
        <v>0</v>
      </c>
      <c r="P57" s="30"/>
      <c r="Q57" s="30">
        <v>3253615979</v>
      </c>
      <c r="R57" s="30"/>
      <c r="S57" s="30">
        <f t="shared" si="2"/>
        <v>3253615979</v>
      </c>
      <c r="T57" s="18"/>
      <c r="U57" s="39">
        <f t="shared" si="3"/>
        <v>4.9028959992966324E-3</v>
      </c>
      <c r="V57" s="18"/>
      <c r="W57" s="48"/>
      <c r="X57" s="34"/>
    </row>
    <row r="58" spans="1:24" x14ac:dyDescent="0.45">
      <c r="A58" s="1" t="s">
        <v>135</v>
      </c>
      <c r="C58" s="30">
        <v>0</v>
      </c>
      <c r="D58" s="30"/>
      <c r="E58" s="30">
        <v>0</v>
      </c>
      <c r="F58" s="30"/>
      <c r="G58" s="30">
        <v>0</v>
      </c>
      <c r="H58" s="18"/>
      <c r="I58" s="30">
        <f t="shared" si="0"/>
        <v>0</v>
      </c>
      <c r="J58" s="18"/>
      <c r="K58" s="39">
        <f t="shared" si="1"/>
        <v>0</v>
      </c>
      <c r="L58" s="18"/>
      <c r="M58" s="30">
        <v>0</v>
      </c>
      <c r="N58" s="18"/>
      <c r="O58" s="30">
        <v>0</v>
      </c>
      <c r="P58" s="30"/>
      <c r="Q58" s="30">
        <v>321458</v>
      </c>
      <c r="R58" s="30"/>
      <c r="S58" s="30">
        <f t="shared" si="2"/>
        <v>321458</v>
      </c>
      <c r="T58" s="18"/>
      <c r="U58" s="39">
        <f t="shared" si="3"/>
        <v>4.8440724176253408E-7</v>
      </c>
      <c r="V58" s="18"/>
      <c r="W58" s="48"/>
      <c r="X58" s="34"/>
    </row>
    <row r="59" spans="1:24" x14ac:dyDescent="0.45">
      <c r="A59" s="1" t="s">
        <v>151</v>
      </c>
      <c r="C59" s="30">
        <v>0</v>
      </c>
      <c r="D59" s="30"/>
      <c r="E59" s="30">
        <v>0</v>
      </c>
      <c r="F59" s="30"/>
      <c r="G59" s="30">
        <v>0</v>
      </c>
      <c r="H59" s="18"/>
      <c r="I59" s="30">
        <f t="shared" si="0"/>
        <v>0</v>
      </c>
      <c r="J59" s="18"/>
      <c r="K59" s="39">
        <f t="shared" si="1"/>
        <v>0</v>
      </c>
      <c r="L59" s="18"/>
      <c r="M59" s="30">
        <v>0</v>
      </c>
      <c r="N59" s="18"/>
      <c r="O59" s="30">
        <v>0</v>
      </c>
      <c r="P59" s="30"/>
      <c r="Q59" s="30">
        <v>52448341</v>
      </c>
      <c r="R59" s="30"/>
      <c r="S59" s="30">
        <f t="shared" si="2"/>
        <v>52448341</v>
      </c>
      <c r="T59" s="18"/>
      <c r="U59" s="39">
        <f t="shared" si="3"/>
        <v>7.9034760991578457E-5</v>
      </c>
      <c r="V59" s="18"/>
      <c r="W59" s="48"/>
      <c r="X59" s="34"/>
    </row>
    <row r="60" spans="1:24" x14ac:dyDescent="0.45">
      <c r="A60" s="1" t="s">
        <v>47</v>
      </c>
      <c r="C60" s="30">
        <v>0</v>
      </c>
      <c r="D60" s="30"/>
      <c r="E60" s="30">
        <v>-2242732760</v>
      </c>
      <c r="F60" s="30"/>
      <c r="G60" s="30">
        <v>0</v>
      </c>
      <c r="H60" s="18"/>
      <c r="I60" s="30">
        <f t="shared" si="0"/>
        <v>-2242732760</v>
      </c>
      <c r="J60" s="18"/>
      <c r="K60" s="39">
        <f t="shared" si="1"/>
        <v>3.343243610809217E-2</v>
      </c>
      <c r="L60" s="18"/>
      <c r="M60" s="30">
        <v>3770958596</v>
      </c>
      <c r="N60" s="18"/>
      <c r="O60" s="30">
        <v>6785839253</v>
      </c>
      <c r="P60" s="30"/>
      <c r="Q60" s="30">
        <v>-3453</v>
      </c>
      <c r="R60" s="30"/>
      <c r="S60" s="30">
        <f t="shared" si="2"/>
        <v>10556794396</v>
      </c>
      <c r="T60" s="18"/>
      <c r="U60" s="39">
        <f t="shared" si="3"/>
        <v>1.5908105118617476E-2</v>
      </c>
      <c r="V60" s="18"/>
      <c r="W60" s="48"/>
      <c r="X60" s="34"/>
    </row>
    <row r="61" spans="1:24" x14ac:dyDescent="0.45">
      <c r="A61" s="1" t="s">
        <v>45</v>
      </c>
      <c r="C61" s="30">
        <v>1213538936</v>
      </c>
      <c r="D61" s="30"/>
      <c r="E61" s="30">
        <v>-10362192256</v>
      </c>
      <c r="F61" s="30"/>
      <c r="G61" s="30">
        <v>0</v>
      </c>
      <c r="H61" s="18"/>
      <c r="I61" s="30">
        <f t="shared" si="0"/>
        <v>-9148653320</v>
      </c>
      <c r="J61" s="18"/>
      <c r="K61" s="39">
        <f t="shared" si="1"/>
        <v>0.13637905195444924</v>
      </c>
      <c r="L61" s="18"/>
      <c r="M61" s="30">
        <v>1213538936</v>
      </c>
      <c r="N61" s="18"/>
      <c r="O61" s="30">
        <v>8052547219</v>
      </c>
      <c r="P61" s="30"/>
      <c r="Q61" s="30">
        <v>5152975982</v>
      </c>
      <c r="R61" s="30"/>
      <c r="S61" s="30">
        <f t="shared" si="2"/>
        <v>14419062137</v>
      </c>
      <c r="T61" s="18"/>
      <c r="U61" s="39">
        <f t="shared" si="3"/>
        <v>2.1728182588664026E-2</v>
      </c>
      <c r="V61" s="18"/>
      <c r="W61" s="48"/>
      <c r="X61" s="34"/>
    </row>
    <row r="62" spans="1:24" x14ac:dyDescent="0.45">
      <c r="A62" s="1" t="s">
        <v>140</v>
      </c>
      <c r="C62" s="30">
        <v>0</v>
      </c>
      <c r="D62" s="30"/>
      <c r="E62" s="30">
        <v>0</v>
      </c>
      <c r="F62" s="30"/>
      <c r="G62" s="30">
        <v>0</v>
      </c>
      <c r="H62" s="18"/>
      <c r="I62" s="30">
        <f t="shared" si="0"/>
        <v>0</v>
      </c>
      <c r="J62" s="18"/>
      <c r="K62" s="39">
        <f t="shared" si="1"/>
        <v>0</v>
      </c>
      <c r="L62" s="18"/>
      <c r="M62" s="30">
        <v>0</v>
      </c>
      <c r="N62" s="18"/>
      <c r="O62" s="30">
        <v>0</v>
      </c>
      <c r="P62" s="30"/>
      <c r="Q62" s="30">
        <v>12679</v>
      </c>
      <c r="R62" s="30"/>
      <c r="S62" s="30">
        <f t="shared" si="2"/>
        <v>12679</v>
      </c>
      <c r="T62" s="18"/>
      <c r="U62" s="39">
        <f t="shared" si="3"/>
        <v>1.9106071145552979E-8</v>
      </c>
      <c r="V62" s="18"/>
      <c r="W62" s="48"/>
      <c r="X62" s="34"/>
    </row>
    <row r="63" spans="1:24" x14ac:dyDescent="0.45">
      <c r="A63" s="1" t="s">
        <v>141</v>
      </c>
      <c r="C63" s="30">
        <v>0</v>
      </c>
      <c r="D63" s="30"/>
      <c r="E63" s="30">
        <v>0</v>
      </c>
      <c r="F63" s="30"/>
      <c r="G63" s="30">
        <v>0</v>
      </c>
      <c r="H63" s="18"/>
      <c r="I63" s="30">
        <f t="shared" si="0"/>
        <v>0</v>
      </c>
      <c r="J63" s="18"/>
      <c r="K63" s="39">
        <f t="shared" si="1"/>
        <v>0</v>
      </c>
      <c r="L63" s="18"/>
      <c r="M63" s="30">
        <v>0</v>
      </c>
      <c r="N63" s="18"/>
      <c r="O63" s="30">
        <v>0</v>
      </c>
      <c r="P63" s="30"/>
      <c r="Q63" s="30">
        <v>1601451241</v>
      </c>
      <c r="R63" s="30"/>
      <c r="S63" s="30">
        <f t="shared" si="2"/>
        <v>1601451241</v>
      </c>
      <c r="T63" s="18"/>
      <c r="U63" s="39">
        <f t="shared" si="3"/>
        <v>2.4132377432510535E-3</v>
      </c>
      <c r="V63" s="18"/>
      <c r="W63" s="48"/>
      <c r="X63" s="34"/>
    </row>
    <row r="64" spans="1:24" x14ac:dyDescent="0.45">
      <c r="A64" s="1" t="s">
        <v>142</v>
      </c>
      <c r="C64" s="30">
        <v>0</v>
      </c>
      <c r="D64" s="30"/>
      <c r="E64" s="30">
        <v>0</v>
      </c>
      <c r="F64" s="30"/>
      <c r="G64" s="30">
        <v>0</v>
      </c>
      <c r="H64" s="18"/>
      <c r="I64" s="30">
        <f t="shared" si="0"/>
        <v>0</v>
      </c>
      <c r="J64" s="18"/>
      <c r="K64" s="39">
        <f t="shared" si="1"/>
        <v>0</v>
      </c>
      <c r="L64" s="18"/>
      <c r="M64" s="30">
        <v>0</v>
      </c>
      <c r="N64" s="18"/>
      <c r="O64" s="30">
        <v>0</v>
      </c>
      <c r="P64" s="30"/>
      <c r="Q64" s="30">
        <v>7562819669</v>
      </c>
      <c r="R64" s="30"/>
      <c r="S64" s="30">
        <f t="shared" si="2"/>
        <v>7562819669</v>
      </c>
      <c r="T64" s="18"/>
      <c r="U64" s="39">
        <f t="shared" si="3"/>
        <v>1.139646428400516E-2</v>
      </c>
      <c r="V64" s="18"/>
      <c r="W64" s="48"/>
      <c r="X64" s="34"/>
    </row>
    <row r="65" spans="1:24" x14ac:dyDescent="0.45">
      <c r="A65" s="1" t="s">
        <v>50</v>
      </c>
      <c r="C65" s="30">
        <v>2739851580</v>
      </c>
      <c r="D65" s="30"/>
      <c r="E65" s="30">
        <v>-6154860776</v>
      </c>
      <c r="F65" s="30"/>
      <c r="G65" s="30">
        <v>0</v>
      </c>
      <c r="H65" s="18"/>
      <c r="I65" s="30">
        <f t="shared" si="0"/>
        <v>-3415009196</v>
      </c>
      <c r="J65" s="18"/>
      <c r="K65" s="39">
        <f t="shared" si="1"/>
        <v>5.0907570794933778E-2</v>
      </c>
      <c r="L65" s="18"/>
      <c r="M65" s="30">
        <v>2739851580</v>
      </c>
      <c r="N65" s="18"/>
      <c r="O65" s="30">
        <v>2921018638</v>
      </c>
      <c r="P65" s="30"/>
      <c r="Q65" s="30">
        <v>2986631123</v>
      </c>
      <c r="R65" s="30"/>
      <c r="S65" s="30">
        <f t="shared" si="2"/>
        <v>8647501341</v>
      </c>
      <c r="T65" s="18"/>
      <c r="U65" s="39">
        <f t="shared" si="3"/>
        <v>1.3030978456693019E-2</v>
      </c>
      <c r="V65" s="18"/>
      <c r="W65" s="48"/>
      <c r="X65" s="34"/>
    </row>
    <row r="66" spans="1:24" x14ac:dyDescent="0.45">
      <c r="A66" s="1" t="s">
        <v>143</v>
      </c>
      <c r="C66" s="30">
        <v>0</v>
      </c>
      <c r="D66" s="30"/>
      <c r="E66" s="30">
        <v>0</v>
      </c>
      <c r="F66" s="30"/>
      <c r="G66" s="30">
        <v>0</v>
      </c>
      <c r="H66" s="18"/>
      <c r="I66" s="30">
        <f t="shared" si="0"/>
        <v>0</v>
      </c>
      <c r="J66" s="18"/>
      <c r="K66" s="39">
        <f t="shared" si="1"/>
        <v>0</v>
      </c>
      <c r="L66" s="18"/>
      <c r="M66" s="30">
        <v>0</v>
      </c>
      <c r="N66" s="18"/>
      <c r="O66" s="30">
        <v>0</v>
      </c>
      <c r="P66" s="30"/>
      <c r="Q66" s="30">
        <v>783521</v>
      </c>
      <c r="R66" s="30"/>
      <c r="S66" s="30">
        <f t="shared" si="2"/>
        <v>783521</v>
      </c>
      <c r="T66" s="18"/>
      <c r="U66" s="39">
        <f t="shared" si="3"/>
        <v>1.1806931122355719E-6</v>
      </c>
      <c r="V66" s="18"/>
      <c r="W66" s="48"/>
      <c r="X66" s="34"/>
    </row>
    <row r="67" spans="1:24" x14ac:dyDescent="0.45">
      <c r="A67" s="1" t="s">
        <v>144</v>
      </c>
      <c r="C67" s="30">
        <v>0</v>
      </c>
      <c r="D67" s="30"/>
      <c r="E67" s="30">
        <v>0</v>
      </c>
      <c r="F67" s="30"/>
      <c r="G67" s="30">
        <v>0</v>
      </c>
      <c r="H67" s="18"/>
      <c r="I67" s="30">
        <f t="shared" si="0"/>
        <v>0</v>
      </c>
      <c r="J67" s="18"/>
      <c r="K67" s="39">
        <f t="shared" si="1"/>
        <v>0</v>
      </c>
      <c r="L67" s="18"/>
      <c r="M67" s="30">
        <v>0</v>
      </c>
      <c r="N67" s="18"/>
      <c r="O67" s="30">
        <v>0</v>
      </c>
      <c r="P67" s="30"/>
      <c r="Q67" s="30">
        <v>0</v>
      </c>
      <c r="R67" s="30"/>
      <c r="S67" s="30">
        <f t="shared" si="2"/>
        <v>0</v>
      </c>
      <c r="T67" s="18"/>
      <c r="U67" s="39">
        <f t="shared" si="3"/>
        <v>0</v>
      </c>
      <c r="V67" s="18"/>
      <c r="W67" s="48"/>
      <c r="X67" s="34"/>
    </row>
    <row r="68" spans="1:24" x14ac:dyDescent="0.45">
      <c r="A68" s="1" t="s">
        <v>145</v>
      </c>
      <c r="C68" s="30">
        <v>0</v>
      </c>
      <c r="D68" s="30"/>
      <c r="E68" s="30">
        <v>0</v>
      </c>
      <c r="F68" s="30"/>
      <c r="G68" s="30">
        <v>0</v>
      </c>
      <c r="H68" s="18"/>
      <c r="I68" s="30">
        <f t="shared" si="0"/>
        <v>0</v>
      </c>
      <c r="J68" s="18"/>
      <c r="K68" s="39">
        <f t="shared" si="1"/>
        <v>0</v>
      </c>
      <c r="L68" s="18"/>
      <c r="M68" s="30">
        <v>0</v>
      </c>
      <c r="N68" s="18"/>
      <c r="O68" s="30">
        <v>0</v>
      </c>
      <c r="P68" s="30"/>
      <c r="Q68" s="30">
        <v>23345142</v>
      </c>
      <c r="R68" s="30"/>
      <c r="S68" s="30">
        <f t="shared" si="2"/>
        <v>23345142</v>
      </c>
      <c r="T68" s="18"/>
      <c r="U68" s="39">
        <f t="shared" si="3"/>
        <v>3.5178952910721428E-5</v>
      </c>
      <c r="V68" s="18"/>
      <c r="W68" s="48"/>
      <c r="X68" s="34"/>
    </row>
    <row r="69" spans="1:24" x14ac:dyDescent="0.45">
      <c r="A69" s="1" t="s">
        <v>146</v>
      </c>
      <c r="C69" s="30">
        <v>0</v>
      </c>
      <c r="D69" s="30"/>
      <c r="E69" s="30">
        <v>0</v>
      </c>
      <c r="F69" s="30"/>
      <c r="G69" s="30">
        <v>0</v>
      </c>
      <c r="H69" s="18"/>
      <c r="I69" s="30">
        <f t="shared" si="0"/>
        <v>0</v>
      </c>
      <c r="J69" s="18"/>
      <c r="K69" s="39">
        <f t="shared" si="1"/>
        <v>0</v>
      </c>
      <c r="L69" s="18"/>
      <c r="M69" s="30">
        <v>0</v>
      </c>
      <c r="N69" s="18"/>
      <c r="O69" s="30">
        <v>0</v>
      </c>
      <c r="P69" s="30"/>
      <c r="Q69" s="30">
        <v>196978</v>
      </c>
      <c r="R69" s="30"/>
      <c r="S69" s="30">
        <f t="shared" si="2"/>
        <v>196978</v>
      </c>
      <c r="T69" s="18"/>
      <c r="U69" s="39">
        <f t="shared" si="3"/>
        <v>2.9682748498373175E-7</v>
      </c>
      <c r="V69" s="18"/>
      <c r="W69" s="48"/>
      <c r="X69" s="34"/>
    </row>
    <row r="70" spans="1:24" x14ac:dyDescent="0.45">
      <c r="A70" s="1" t="s">
        <v>48</v>
      </c>
      <c r="C70" s="30">
        <v>0</v>
      </c>
      <c r="D70" s="30"/>
      <c r="E70" s="30">
        <v>0</v>
      </c>
      <c r="F70" s="30"/>
      <c r="G70" s="30">
        <v>0</v>
      </c>
      <c r="H70" s="18"/>
      <c r="I70" s="30">
        <f t="shared" si="0"/>
        <v>0</v>
      </c>
      <c r="J70" s="18"/>
      <c r="K70" s="39">
        <f t="shared" si="1"/>
        <v>0</v>
      </c>
      <c r="L70" s="18"/>
      <c r="M70" s="30">
        <v>0</v>
      </c>
      <c r="N70" s="18"/>
      <c r="O70" s="30">
        <v>0</v>
      </c>
      <c r="P70" s="30"/>
      <c r="Q70" s="30">
        <v>46812251515</v>
      </c>
      <c r="R70" s="30"/>
      <c r="S70" s="30">
        <f t="shared" si="2"/>
        <v>46812251515</v>
      </c>
      <c r="T70" s="18"/>
      <c r="U70" s="39">
        <f t="shared" si="3"/>
        <v>7.0541699497524271E-2</v>
      </c>
      <c r="V70" s="18"/>
      <c r="W70" s="48"/>
      <c r="X70" s="34"/>
    </row>
    <row r="71" spans="1:24" x14ac:dyDescent="0.45">
      <c r="A71" s="1" t="s">
        <v>51</v>
      </c>
      <c r="C71" s="30">
        <v>4401757448</v>
      </c>
      <c r="D71" s="30"/>
      <c r="E71" s="30">
        <v>-6101601903</v>
      </c>
      <c r="F71" s="30"/>
      <c r="G71" s="30">
        <v>0</v>
      </c>
      <c r="H71" s="18"/>
      <c r="I71" s="30">
        <f t="shared" si="0"/>
        <v>-1699844455</v>
      </c>
      <c r="J71" s="18"/>
      <c r="K71" s="39">
        <f t="shared" si="1"/>
        <v>2.5339595581366663E-2</v>
      </c>
      <c r="L71" s="18"/>
      <c r="M71" s="30">
        <v>4401757448</v>
      </c>
      <c r="N71" s="18"/>
      <c r="O71" s="30">
        <v>8227697078</v>
      </c>
      <c r="P71" s="30"/>
      <c r="Q71" s="30">
        <v>0</v>
      </c>
      <c r="R71" s="30"/>
      <c r="S71" s="30">
        <f t="shared" si="2"/>
        <v>12629454526</v>
      </c>
      <c r="T71" s="18"/>
      <c r="U71" s="39">
        <f t="shared" si="3"/>
        <v>1.9031410734543897E-2</v>
      </c>
      <c r="V71" s="18"/>
      <c r="W71" s="48"/>
      <c r="X71" s="34"/>
    </row>
    <row r="72" spans="1:24" x14ac:dyDescent="0.45">
      <c r="A72" s="1" t="s">
        <v>18</v>
      </c>
      <c r="C72" s="30">
        <v>2265871209</v>
      </c>
      <c r="D72" s="30"/>
      <c r="E72" s="30">
        <v>1723540615</v>
      </c>
      <c r="F72" s="30"/>
      <c r="G72" s="30">
        <v>0</v>
      </c>
      <c r="H72" s="18"/>
      <c r="I72" s="30">
        <f t="shared" si="0"/>
        <v>3989411824</v>
      </c>
      <c r="J72" s="18"/>
      <c r="K72" s="39">
        <f t="shared" si="1"/>
        <v>-5.9470195599562854E-2</v>
      </c>
      <c r="L72" s="18"/>
      <c r="M72" s="30">
        <v>2265871209</v>
      </c>
      <c r="N72" s="18"/>
      <c r="O72" s="30">
        <v>31673177996</v>
      </c>
      <c r="P72" s="30"/>
      <c r="Q72" s="30">
        <v>0</v>
      </c>
      <c r="R72" s="30"/>
      <c r="S72" s="30">
        <f t="shared" si="2"/>
        <v>33939049205</v>
      </c>
      <c r="T72" s="18"/>
      <c r="U72" s="39">
        <f t="shared" si="3"/>
        <v>5.1142983573085672E-2</v>
      </c>
      <c r="V72" s="18"/>
      <c r="W72" s="48"/>
      <c r="X72" s="34"/>
    </row>
    <row r="73" spans="1:24" x14ac:dyDescent="0.45">
      <c r="A73" s="1" t="s">
        <v>57</v>
      </c>
      <c r="C73" s="30">
        <v>5120616573</v>
      </c>
      <c r="D73" s="30"/>
      <c r="E73" s="30">
        <v>-7908379349</v>
      </c>
      <c r="F73" s="30"/>
      <c r="G73" s="30">
        <v>0</v>
      </c>
      <c r="H73" s="18"/>
      <c r="I73" s="30">
        <f t="shared" ref="I73:I97" si="4">C73+E73+G73</f>
        <v>-2787762776</v>
      </c>
      <c r="J73" s="18"/>
      <c r="K73" s="39">
        <f t="shared" ref="K73:K97" si="5">I73/-67082540822</f>
        <v>4.1557203138700156E-2</v>
      </c>
      <c r="L73" s="18"/>
      <c r="M73" s="30">
        <v>5120616573</v>
      </c>
      <c r="N73" s="18"/>
      <c r="O73" s="30">
        <v>-20161668217</v>
      </c>
      <c r="P73" s="30"/>
      <c r="Q73" s="30">
        <v>0</v>
      </c>
      <c r="R73" s="30"/>
      <c r="S73" s="30">
        <f t="shared" ref="S73:S97" si="6">M73+O73+Q73</f>
        <v>-15041051644</v>
      </c>
      <c r="T73" s="18"/>
      <c r="U73" s="39">
        <f t="shared" ref="U73:U97" si="7">S73/663611053440</f>
        <v>-2.2665462797870541E-2</v>
      </c>
      <c r="V73" s="18"/>
      <c r="W73" s="48"/>
      <c r="X73" s="34"/>
    </row>
    <row r="74" spans="1:24" x14ac:dyDescent="0.45">
      <c r="A74" s="1" t="s">
        <v>49</v>
      </c>
      <c r="C74" s="30">
        <v>5810937827</v>
      </c>
      <c r="D74" s="30"/>
      <c r="E74" s="30">
        <v>-4892599028</v>
      </c>
      <c r="F74" s="30"/>
      <c r="G74" s="30">
        <v>0</v>
      </c>
      <c r="H74" s="18"/>
      <c r="I74" s="30">
        <f t="shared" si="4"/>
        <v>918338799</v>
      </c>
      <c r="J74" s="18"/>
      <c r="K74" s="39">
        <f t="shared" si="5"/>
        <v>-1.3689684197215543E-2</v>
      </c>
      <c r="L74" s="18"/>
      <c r="M74" s="30">
        <v>5810937827</v>
      </c>
      <c r="N74" s="18"/>
      <c r="O74" s="30">
        <v>-7913691486</v>
      </c>
      <c r="P74" s="30"/>
      <c r="Q74" s="30">
        <v>0</v>
      </c>
      <c r="R74" s="30"/>
      <c r="S74" s="30">
        <f t="shared" si="6"/>
        <v>-2102753659</v>
      </c>
      <c r="T74" s="18"/>
      <c r="U74" s="39">
        <f t="shared" si="7"/>
        <v>-3.1686537590051144E-3</v>
      </c>
      <c r="V74" s="18"/>
      <c r="W74" s="48"/>
      <c r="X74" s="34"/>
    </row>
    <row r="75" spans="1:24" x14ac:dyDescent="0.45">
      <c r="A75" s="1" t="s">
        <v>31</v>
      </c>
      <c r="C75" s="30">
        <v>0</v>
      </c>
      <c r="D75" s="30"/>
      <c r="E75" s="30">
        <v>-530789448</v>
      </c>
      <c r="F75" s="30"/>
      <c r="G75" s="30">
        <v>0</v>
      </c>
      <c r="H75" s="18"/>
      <c r="I75" s="30">
        <f t="shared" si="4"/>
        <v>-530789448</v>
      </c>
      <c r="J75" s="18"/>
      <c r="K75" s="39">
        <f t="shared" si="5"/>
        <v>7.912482763710784E-3</v>
      </c>
      <c r="L75" s="18"/>
      <c r="M75" s="30">
        <v>3404278835</v>
      </c>
      <c r="N75" s="18"/>
      <c r="O75" s="30">
        <v>9151939011</v>
      </c>
      <c r="P75" s="30"/>
      <c r="Q75" s="30">
        <v>0</v>
      </c>
      <c r="R75" s="30"/>
      <c r="S75" s="30">
        <f t="shared" si="6"/>
        <v>12556217846</v>
      </c>
      <c r="T75" s="18"/>
      <c r="U75" s="39">
        <f t="shared" si="7"/>
        <v>1.8921049884433945E-2</v>
      </c>
      <c r="V75" s="18"/>
      <c r="W75" s="48"/>
      <c r="X75" s="34"/>
    </row>
    <row r="76" spans="1:24" x14ac:dyDescent="0.45">
      <c r="A76" s="1" t="s">
        <v>19</v>
      </c>
      <c r="C76" s="30">
        <v>3595951409</v>
      </c>
      <c r="D76" s="30"/>
      <c r="E76" s="30">
        <v>840362156</v>
      </c>
      <c r="F76" s="30"/>
      <c r="G76" s="30">
        <v>0</v>
      </c>
      <c r="H76" s="18"/>
      <c r="I76" s="30">
        <f t="shared" si="4"/>
        <v>4436313565</v>
      </c>
      <c r="J76" s="18"/>
      <c r="K76" s="39">
        <f t="shared" si="5"/>
        <v>-6.6132163609776279E-2</v>
      </c>
      <c r="L76" s="18"/>
      <c r="M76" s="30">
        <v>3595951409</v>
      </c>
      <c r="N76" s="18"/>
      <c r="O76" s="30">
        <v>19257731518</v>
      </c>
      <c r="P76" s="30"/>
      <c r="Q76" s="30">
        <v>0</v>
      </c>
      <c r="R76" s="30"/>
      <c r="S76" s="30">
        <f t="shared" si="6"/>
        <v>22853682927</v>
      </c>
      <c r="T76" s="18"/>
      <c r="U76" s="39">
        <f t="shared" si="7"/>
        <v>3.4438369898349357E-2</v>
      </c>
      <c r="V76" s="18"/>
      <c r="W76" s="48"/>
      <c r="X76" s="34"/>
    </row>
    <row r="77" spans="1:24" x14ac:dyDescent="0.45">
      <c r="A77" s="1" t="s">
        <v>37</v>
      </c>
      <c r="C77" s="30">
        <v>0</v>
      </c>
      <c r="D77" s="30"/>
      <c r="E77" s="30">
        <v>-6394268374</v>
      </c>
      <c r="F77" s="30"/>
      <c r="G77" s="30">
        <v>0</v>
      </c>
      <c r="H77" s="18"/>
      <c r="I77" s="30">
        <f t="shared" si="4"/>
        <v>-6394268374</v>
      </c>
      <c r="J77" s="18"/>
      <c r="K77" s="39">
        <f t="shared" si="5"/>
        <v>9.5319412408168255E-2</v>
      </c>
      <c r="L77" s="18"/>
      <c r="M77" s="30">
        <v>9195736563</v>
      </c>
      <c r="N77" s="18"/>
      <c r="O77" s="30">
        <v>26176375078</v>
      </c>
      <c r="P77" s="30"/>
      <c r="Q77" s="30">
        <v>0</v>
      </c>
      <c r="R77" s="30"/>
      <c r="S77" s="30">
        <f t="shared" si="6"/>
        <v>35372111641</v>
      </c>
      <c r="T77" s="18"/>
      <c r="U77" s="39">
        <f t="shared" si="7"/>
        <v>5.3302475083317986E-2</v>
      </c>
      <c r="V77" s="18"/>
      <c r="W77" s="48"/>
      <c r="X77" s="34"/>
    </row>
    <row r="78" spans="1:24" x14ac:dyDescent="0.45">
      <c r="A78" s="1" t="s">
        <v>52</v>
      </c>
      <c r="C78" s="30">
        <v>4027594977</v>
      </c>
      <c r="D78" s="30"/>
      <c r="E78" s="30">
        <v>-4925460850</v>
      </c>
      <c r="F78" s="30"/>
      <c r="G78" s="30">
        <v>0</v>
      </c>
      <c r="H78" s="18"/>
      <c r="I78" s="30">
        <f t="shared" si="4"/>
        <v>-897865873</v>
      </c>
      <c r="J78" s="18"/>
      <c r="K78" s="39">
        <f t="shared" si="5"/>
        <v>1.3384494117216579E-2</v>
      </c>
      <c r="L78" s="18"/>
      <c r="M78" s="30">
        <v>4027594977</v>
      </c>
      <c r="N78" s="18"/>
      <c r="O78" s="30">
        <v>4072637376</v>
      </c>
      <c r="P78" s="30"/>
      <c r="Q78" s="30">
        <v>0</v>
      </c>
      <c r="R78" s="30"/>
      <c r="S78" s="30">
        <f t="shared" si="6"/>
        <v>8100232353</v>
      </c>
      <c r="T78" s="18"/>
      <c r="U78" s="39">
        <f t="shared" si="7"/>
        <v>1.2206295104655573E-2</v>
      </c>
      <c r="V78" s="18"/>
      <c r="W78" s="48"/>
      <c r="X78" s="34"/>
    </row>
    <row r="79" spans="1:24" x14ac:dyDescent="0.45">
      <c r="A79" s="1" t="s">
        <v>60</v>
      </c>
      <c r="C79" s="30">
        <v>0</v>
      </c>
      <c r="D79" s="30"/>
      <c r="E79" s="30">
        <v>-1842338533</v>
      </c>
      <c r="F79" s="30"/>
      <c r="G79" s="30">
        <v>0</v>
      </c>
      <c r="H79" s="18"/>
      <c r="I79" s="30">
        <f t="shared" si="4"/>
        <v>-1842338533</v>
      </c>
      <c r="J79" s="18"/>
      <c r="K79" s="39">
        <f t="shared" si="5"/>
        <v>2.7463756000067865E-2</v>
      </c>
      <c r="L79" s="18"/>
      <c r="M79" s="30">
        <v>132840438</v>
      </c>
      <c r="N79" s="18"/>
      <c r="O79" s="30">
        <v>-3584821080</v>
      </c>
      <c r="P79" s="30"/>
      <c r="Q79" s="30">
        <v>0</v>
      </c>
      <c r="R79" s="30"/>
      <c r="S79" s="30">
        <f t="shared" si="6"/>
        <v>-3451980642</v>
      </c>
      <c r="T79" s="18"/>
      <c r="U79" s="39">
        <f t="shared" si="7"/>
        <v>-5.2018130561656004E-3</v>
      </c>
      <c r="V79" s="18"/>
      <c r="W79" s="48"/>
      <c r="X79" s="34"/>
    </row>
    <row r="80" spans="1:24" x14ac:dyDescent="0.45">
      <c r="A80" s="1" t="s">
        <v>26</v>
      </c>
      <c r="C80" s="30">
        <v>0</v>
      </c>
      <c r="D80" s="30"/>
      <c r="E80" s="30">
        <v>-1129295770</v>
      </c>
      <c r="F80" s="30"/>
      <c r="G80" s="30">
        <v>0</v>
      </c>
      <c r="H80" s="18"/>
      <c r="I80" s="30">
        <f t="shared" si="4"/>
        <v>-1129295770</v>
      </c>
      <c r="J80" s="18"/>
      <c r="K80" s="39">
        <f t="shared" si="5"/>
        <v>1.6834421537438884E-2</v>
      </c>
      <c r="L80" s="18"/>
      <c r="M80" s="30">
        <v>4332157544</v>
      </c>
      <c r="N80" s="18"/>
      <c r="O80" s="30">
        <v>-8470251961</v>
      </c>
      <c r="P80" s="30"/>
      <c r="Q80" s="30">
        <v>0</v>
      </c>
      <c r="R80" s="30"/>
      <c r="S80" s="30">
        <f t="shared" si="6"/>
        <v>-4138094417</v>
      </c>
      <c r="T80" s="18"/>
      <c r="U80" s="39">
        <f t="shared" si="7"/>
        <v>-6.2357225599982318E-3</v>
      </c>
      <c r="V80" s="18"/>
      <c r="W80" s="48"/>
      <c r="X80" s="34"/>
    </row>
    <row r="81" spans="1:24" x14ac:dyDescent="0.45">
      <c r="A81" s="1" t="s">
        <v>25</v>
      </c>
      <c r="C81" s="30">
        <v>0</v>
      </c>
      <c r="D81" s="30"/>
      <c r="E81" s="30">
        <v>2435587662</v>
      </c>
      <c r="F81" s="30"/>
      <c r="G81" s="30">
        <v>0</v>
      </c>
      <c r="H81" s="18"/>
      <c r="I81" s="30">
        <f t="shared" si="4"/>
        <v>2435587662</v>
      </c>
      <c r="J81" s="18"/>
      <c r="K81" s="39">
        <f t="shared" si="5"/>
        <v>-3.6307325753547469E-2</v>
      </c>
      <c r="L81" s="18"/>
      <c r="M81" s="30">
        <v>4098097559</v>
      </c>
      <c r="N81" s="18"/>
      <c r="O81" s="30">
        <v>3620907454</v>
      </c>
      <c r="P81" s="30"/>
      <c r="Q81" s="30">
        <v>0</v>
      </c>
      <c r="R81" s="30"/>
      <c r="S81" s="30">
        <f t="shared" si="6"/>
        <v>7719005013</v>
      </c>
      <c r="T81" s="18"/>
      <c r="U81" s="39">
        <f t="shared" si="7"/>
        <v>1.1631821038824678E-2</v>
      </c>
      <c r="V81" s="18"/>
      <c r="W81" s="48"/>
      <c r="X81" s="34"/>
    </row>
    <row r="82" spans="1:24" x14ac:dyDescent="0.45">
      <c r="A82" s="1" t="s">
        <v>23</v>
      </c>
      <c r="C82" s="30">
        <v>0</v>
      </c>
      <c r="D82" s="30"/>
      <c r="E82" s="30">
        <v>2995342077</v>
      </c>
      <c r="F82" s="30"/>
      <c r="G82" s="30">
        <v>0</v>
      </c>
      <c r="H82" s="18"/>
      <c r="I82" s="30">
        <f t="shared" si="4"/>
        <v>2995342077</v>
      </c>
      <c r="J82" s="18"/>
      <c r="K82" s="39">
        <f t="shared" si="5"/>
        <v>-4.465158952383725E-2</v>
      </c>
      <c r="L82" s="18"/>
      <c r="M82" s="30">
        <v>5022118400</v>
      </c>
      <c r="N82" s="18"/>
      <c r="O82" s="30">
        <v>16094407669</v>
      </c>
      <c r="P82" s="30"/>
      <c r="Q82" s="30">
        <v>0</v>
      </c>
      <c r="R82" s="30"/>
      <c r="S82" s="30">
        <f t="shared" si="6"/>
        <v>21116526069</v>
      </c>
      <c r="T82" s="18"/>
      <c r="U82" s="39">
        <f t="shared" si="7"/>
        <v>3.1820636439879972E-2</v>
      </c>
      <c r="V82" s="18"/>
      <c r="W82" s="48"/>
      <c r="X82" s="34"/>
    </row>
    <row r="83" spans="1:24" x14ac:dyDescent="0.45">
      <c r="A83" s="1" t="s">
        <v>59</v>
      </c>
      <c r="C83" s="30">
        <v>2643500319</v>
      </c>
      <c r="D83" s="30"/>
      <c r="E83" s="30">
        <v>-1111144527</v>
      </c>
      <c r="F83" s="30"/>
      <c r="G83" s="30">
        <v>0</v>
      </c>
      <c r="H83" s="18"/>
      <c r="I83" s="30">
        <f t="shared" si="4"/>
        <v>1532355792</v>
      </c>
      <c r="J83" s="18"/>
      <c r="K83" s="39">
        <f t="shared" si="5"/>
        <v>-2.2842840673939671E-2</v>
      </c>
      <c r="L83" s="18"/>
      <c r="M83" s="30">
        <v>2643500319</v>
      </c>
      <c r="N83" s="18"/>
      <c r="O83" s="30">
        <v>2111150076</v>
      </c>
      <c r="P83" s="30"/>
      <c r="Q83" s="30">
        <v>0</v>
      </c>
      <c r="R83" s="30"/>
      <c r="S83" s="30">
        <f t="shared" si="6"/>
        <v>4754650395</v>
      </c>
      <c r="T83" s="18"/>
      <c r="U83" s="39">
        <f t="shared" si="7"/>
        <v>7.1648149474802091E-3</v>
      </c>
      <c r="V83" s="18"/>
      <c r="W83" s="48"/>
      <c r="X83" s="34"/>
    </row>
    <row r="84" spans="1:24" x14ac:dyDescent="0.45">
      <c r="A84" s="1" t="s">
        <v>172</v>
      </c>
      <c r="C84" s="30">
        <v>871495376</v>
      </c>
      <c r="D84" s="30"/>
      <c r="E84" s="30">
        <v>-4605036592</v>
      </c>
      <c r="F84" s="30"/>
      <c r="G84" s="30">
        <v>0</v>
      </c>
      <c r="H84" s="18"/>
      <c r="I84" s="30">
        <f t="shared" si="4"/>
        <v>-3733541216</v>
      </c>
      <c r="J84" s="18"/>
      <c r="K84" s="39">
        <f t="shared" si="5"/>
        <v>5.5655930294989206E-2</v>
      </c>
      <c r="L84" s="18"/>
      <c r="M84" s="30">
        <v>871495376</v>
      </c>
      <c r="N84" s="18"/>
      <c r="O84" s="30">
        <v>-5870455163</v>
      </c>
      <c r="P84" s="30"/>
      <c r="Q84" s="30">
        <v>0</v>
      </c>
      <c r="R84" s="30"/>
      <c r="S84" s="30">
        <f t="shared" si="6"/>
        <v>-4998959787</v>
      </c>
      <c r="T84" s="18"/>
      <c r="U84" s="39">
        <f t="shared" si="7"/>
        <v>-7.5329664282814393E-3</v>
      </c>
      <c r="V84" s="18"/>
      <c r="W84" s="48"/>
      <c r="X84" s="34"/>
    </row>
    <row r="85" spans="1:24" x14ac:dyDescent="0.45">
      <c r="A85" s="1" t="s">
        <v>190</v>
      </c>
      <c r="C85" s="30">
        <v>0</v>
      </c>
      <c r="D85" s="30"/>
      <c r="E85" s="30">
        <v>-573232294</v>
      </c>
      <c r="F85" s="30"/>
      <c r="G85" s="30">
        <v>0</v>
      </c>
      <c r="H85" s="18"/>
      <c r="I85" s="30">
        <f t="shared" si="4"/>
        <v>-573232294</v>
      </c>
      <c r="J85" s="18"/>
      <c r="K85" s="39">
        <f t="shared" si="5"/>
        <v>8.54517862585202E-3</v>
      </c>
      <c r="L85" s="18"/>
      <c r="M85" s="30">
        <v>0</v>
      </c>
      <c r="N85" s="18"/>
      <c r="O85" s="30">
        <v>-573232294</v>
      </c>
      <c r="P85" s="30"/>
      <c r="Q85" s="30">
        <v>0</v>
      </c>
      <c r="R85" s="30"/>
      <c r="S85" s="30">
        <f t="shared" si="6"/>
        <v>-573232294</v>
      </c>
      <c r="T85" s="18"/>
      <c r="U85" s="39">
        <f t="shared" si="7"/>
        <v>-8.6380763404783829E-4</v>
      </c>
      <c r="V85" s="18"/>
      <c r="W85" s="48"/>
      <c r="X85" s="34"/>
    </row>
    <row r="86" spans="1:24" x14ac:dyDescent="0.45">
      <c r="A86" s="1" t="s">
        <v>169</v>
      </c>
      <c r="C86" s="30">
        <v>0</v>
      </c>
      <c r="D86" s="30"/>
      <c r="E86" s="30">
        <v>-264815775</v>
      </c>
      <c r="F86" s="30"/>
      <c r="G86" s="30">
        <v>0</v>
      </c>
      <c r="H86" s="18"/>
      <c r="I86" s="30">
        <f t="shared" si="4"/>
        <v>-264815775</v>
      </c>
      <c r="J86" s="18"/>
      <c r="K86" s="39">
        <f t="shared" si="5"/>
        <v>3.9476109842451366E-3</v>
      </c>
      <c r="L86" s="18"/>
      <c r="M86" s="30">
        <v>0</v>
      </c>
      <c r="N86" s="18"/>
      <c r="O86" s="30">
        <v>-2946290621</v>
      </c>
      <c r="P86" s="30"/>
      <c r="Q86" s="30">
        <v>0</v>
      </c>
      <c r="R86" s="30"/>
      <c r="S86" s="30">
        <f t="shared" si="6"/>
        <v>-2946290621</v>
      </c>
      <c r="T86" s="18"/>
      <c r="U86" s="39">
        <f t="shared" si="7"/>
        <v>-4.4397853316745384E-3</v>
      </c>
      <c r="V86" s="18"/>
      <c r="W86" s="48"/>
      <c r="X86" s="34"/>
    </row>
    <row r="87" spans="1:24" x14ac:dyDescent="0.45">
      <c r="A87" s="1" t="s">
        <v>170</v>
      </c>
      <c r="C87" s="30">
        <v>0</v>
      </c>
      <c r="D87" s="30"/>
      <c r="E87" s="30">
        <v>3568140722</v>
      </c>
      <c r="F87" s="30"/>
      <c r="G87" s="30">
        <v>0</v>
      </c>
      <c r="H87" s="18"/>
      <c r="I87" s="30">
        <f t="shared" si="4"/>
        <v>3568140722</v>
      </c>
      <c r="J87" s="18"/>
      <c r="K87" s="39">
        <f t="shared" si="5"/>
        <v>-5.3190303740400562E-2</v>
      </c>
      <c r="L87" s="18"/>
      <c r="M87" s="30">
        <v>0</v>
      </c>
      <c r="N87" s="18"/>
      <c r="O87" s="30">
        <v>3562582359</v>
      </c>
      <c r="P87" s="30"/>
      <c r="Q87" s="30">
        <v>0</v>
      </c>
      <c r="R87" s="30"/>
      <c r="S87" s="30">
        <f t="shared" si="6"/>
        <v>3562582359</v>
      </c>
      <c r="T87" s="18"/>
      <c r="U87" s="39">
        <f t="shared" si="7"/>
        <v>5.3684795341072608E-3</v>
      </c>
      <c r="V87" s="18"/>
      <c r="W87" s="48"/>
      <c r="X87" s="34"/>
    </row>
    <row r="88" spans="1:24" x14ac:dyDescent="0.45">
      <c r="A88" s="1" t="s">
        <v>34</v>
      </c>
      <c r="C88" s="30">
        <v>0</v>
      </c>
      <c r="D88" s="30"/>
      <c r="E88" s="30">
        <v>-1948338000</v>
      </c>
      <c r="F88" s="30"/>
      <c r="G88" s="30">
        <v>0</v>
      </c>
      <c r="H88" s="18"/>
      <c r="I88" s="30">
        <f t="shared" si="4"/>
        <v>-1948338000</v>
      </c>
      <c r="J88" s="18"/>
      <c r="K88" s="39">
        <f t="shared" si="5"/>
        <v>2.9043890945779954E-2</v>
      </c>
      <c r="L88" s="18"/>
      <c r="M88" s="30">
        <v>0</v>
      </c>
      <c r="N88" s="18"/>
      <c r="O88" s="30">
        <v>4314177000</v>
      </c>
      <c r="P88" s="30"/>
      <c r="Q88" s="30">
        <v>0</v>
      </c>
      <c r="R88" s="30"/>
      <c r="S88" s="30">
        <f t="shared" si="6"/>
        <v>4314177000</v>
      </c>
      <c r="T88" s="18"/>
      <c r="U88" s="39">
        <f t="shared" si="7"/>
        <v>6.501062599298708E-3</v>
      </c>
      <c r="V88" s="18"/>
      <c r="W88" s="48"/>
      <c r="X88" s="34"/>
    </row>
    <row r="89" spans="1:24" x14ac:dyDescent="0.45">
      <c r="A89" s="1" t="s">
        <v>16</v>
      </c>
      <c r="C89" s="30">
        <v>0</v>
      </c>
      <c r="D89" s="30"/>
      <c r="E89" s="30">
        <v>-464744297</v>
      </c>
      <c r="F89" s="30"/>
      <c r="G89" s="30">
        <v>0</v>
      </c>
      <c r="H89" s="18"/>
      <c r="I89" s="30">
        <f t="shared" si="4"/>
        <v>-464744297</v>
      </c>
      <c r="J89" s="18"/>
      <c r="K89" s="39">
        <f t="shared" si="5"/>
        <v>6.9279471425087282E-3</v>
      </c>
      <c r="L89" s="18"/>
      <c r="M89" s="30">
        <v>0</v>
      </c>
      <c r="N89" s="18"/>
      <c r="O89" s="30">
        <v>-792380879</v>
      </c>
      <c r="P89" s="30"/>
      <c r="Q89" s="30">
        <v>0</v>
      </c>
      <c r="R89" s="30"/>
      <c r="S89" s="30">
        <f t="shared" si="6"/>
        <v>-792380879</v>
      </c>
      <c r="T89" s="18"/>
      <c r="U89" s="39">
        <f t="shared" si="7"/>
        <v>-1.1940441240279049E-3</v>
      </c>
      <c r="V89" s="18"/>
      <c r="W89" s="48"/>
      <c r="X89" s="34"/>
    </row>
    <row r="90" spans="1:24" x14ac:dyDescent="0.45">
      <c r="A90" s="1" t="s">
        <v>33</v>
      </c>
      <c r="C90" s="30">
        <v>0</v>
      </c>
      <c r="D90" s="30"/>
      <c r="E90" s="30">
        <v>-1799770229</v>
      </c>
      <c r="F90" s="30"/>
      <c r="G90" s="30">
        <v>0</v>
      </c>
      <c r="H90" s="18"/>
      <c r="I90" s="30">
        <f t="shared" si="4"/>
        <v>-1799770229</v>
      </c>
      <c r="J90" s="18"/>
      <c r="K90" s="39">
        <f t="shared" si="5"/>
        <v>2.6829189934465897E-2</v>
      </c>
      <c r="L90" s="18"/>
      <c r="M90" s="30">
        <v>0</v>
      </c>
      <c r="N90" s="18"/>
      <c r="O90" s="30">
        <v>29850703426</v>
      </c>
      <c r="P90" s="30"/>
      <c r="Q90" s="30">
        <v>0</v>
      </c>
      <c r="R90" s="30"/>
      <c r="S90" s="30">
        <f t="shared" si="6"/>
        <v>29850703426</v>
      </c>
      <c r="T90" s="18"/>
      <c r="U90" s="39">
        <f t="shared" si="7"/>
        <v>4.4982227573306888E-2</v>
      </c>
      <c r="V90" s="18"/>
      <c r="W90" s="48"/>
      <c r="X90" s="34"/>
    </row>
    <row r="91" spans="1:24" x14ac:dyDescent="0.45">
      <c r="A91" s="1" t="s">
        <v>176</v>
      </c>
      <c r="C91" s="30">
        <v>0</v>
      </c>
      <c r="D91" s="30"/>
      <c r="E91" s="30">
        <v>5848700087</v>
      </c>
      <c r="F91" s="30"/>
      <c r="G91" s="30">
        <v>0</v>
      </c>
      <c r="H91" s="18"/>
      <c r="I91" s="30">
        <f t="shared" si="4"/>
        <v>5848700087</v>
      </c>
      <c r="J91" s="18"/>
      <c r="K91" s="39">
        <f t="shared" si="5"/>
        <v>-8.7186621367237996E-2</v>
      </c>
      <c r="L91" s="18"/>
      <c r="M91" s="30">
        <v>0</v>
      </c>
      <c r="N91" s="18"/>
      <c r="O91" s="30">
        <v>4692961972</v>
      </c>
      <c r="P91" s="30"/>
      <c r="Q91" s="30">
        <v>0</v>
      </c>
      <c r="R91" s="30"/>
      <c r="S91" s="30">
        <f t="shared" si="6"/>
        <v>4692961972</v>
      </c>
      <c r="T91" s="18"/>
      <c r="U91" s="39">
        <f t="shared" si="7"/>
        <v>7.0718562442153646E-3</v>
      </c>
      <c r="V91" s="18"/>
      <c r="W91" s="48"/>
      <c r="X91" s="34"/>
    </row>
    <row r="92" spans="1:24" x14ac:dyDescent="0.45">
      <c r="A92" s="1" t="s">
        <v>171</v>
      </c>
      <c r="C92" s="30">
        <v>0</v>
      </c>
      <c r="D92" s="30"/>
      <c r="E92" s="30">
        <v>-1316342637</v>
      </c>
      <c r="F92" s="30"/>
      <c r="G92" s="30">
        <v>0</v>
      </c>
      <c r="H92" s="18"/>
      <c r="I92" s="30">
        <f t="shared" si="4"/>
        <v>-1316342637</v>
      </c>
      <c r="J92" s="18"/>
      <c r="K92" s="39">
        <f t="shared" si="5"/>
        <v>1.9622730756320726E-2</v>
      </c>
      <c r="L92" s="18"/>
      <c r="M92" s="30">
        <v>0</v>
      </c>
      <c r="N92" s="18"/>
      <c r="O92" s="30">
        <v>-631283474</v>
      </c>
      <c r="P92" s="30"/>
      <c r="Q92" s="30">
        <v>0</v>
      </c>
      <c r="R92" s="30"/>
      <c r="S92" s="30">
        <f t="shared" si="6"/>
        <v>-631283474</v>
      </c>
      <c r="T92" s="18"/>
      <c r="U92" s="39">
        <f t="shared" si="7"/>
        <v>-9.5128535115197128E-4</v>
      </c>
      <c r="V92" s="18"/>
      <c r="W92" s="48"/>
      <c r="X92" s="34"/>
    </row>
    <row r="93" spans="1:24" x14ac:dyDescent="0.45">
      <c r="A93" s="1" t="s">
        <v>32</v>
      </c>
      <c r="C93" s="30">
        <v>0</v>
      </c>
      <c r="D93" s="30"/>
      <c r="E93" s="30">
        <v>-8031924000</v>
      </c>
      <c r="F93" s="30"/>
      <c r="G93" s="30">
        <v>0</v>
      </c>
      <c r="H93" s="18"/>
      <c r="I93" s="30">
        <f t="shared" si="4"/>
        <v>-8031924000</v>
      </c>
      <c r="J93" s="18"/>
      <c r="K93" s="39">
        <f t="shared" si="5"/>
        <v>0.11973195859280716</v>
      </c>
      <c r="L93" s="18"/>
      <c r="M93" s="30">
        <v>0</v>
      </c>
      <c r="N93" s="18"/>
      <c r="O93" s="30">
        <v>14393844000</v>
      </c>
      <c r="P93" s="30"/>
      <c r="Q93" s="30">
        <v>0</v>
      </c>
      <c r="R93" s="30"/>
      <c r="S93" s="30">
        <f t="shared" si="6"/>
        <v>14393844000</v>
      </c>
      <c r="T93" s="18"/>
      <c r="U93" s="39">
        <f t="shared" si="7"/>
        <v>2.1690181206876793E-2</v>
      </c>
      <c r="V93" s="18"/>
      <c r="W93" s="48"/>
      <c r="X93" s="34"/>
    </row>
    <row r="94" spans="1:24" x14ac:dyDescent="0.45">
      <c r="A94" s="1" t="s">
        <v>189</v>
      </c>
      <c r="C94" s="30">
        <v>0</v>
      </c>
      <c r="D94" s="30"/>
      <c r="E94" s="30">
        <v>-85341610</v>
      </c>
      <c r="F94" s="30"/>
      <c r="G94" s="30">
        <v>0</v>
      </c>
      <c r="H94" s="18"/>
      <c r="I94" s="30">
        <f t="shared" si="4"/>
        <v>-85341610</v>
      </c>
      <c r="J94" s="18"/>
      <c r="K94" s="39">
        <f t="shared" si="5"/>
        <v>1.2721880977414001E-3</v>
      </c>
      <c r="L94" s="18"/>
      <c r="M94" s="30">
        <v>0</v>
      </c>
      <c r="N94" s="18"/>
      <c r="O94" s="30">
        <v>-85341610</v>
      </c>
      <c r="P94" s="30"/>
      <c r="Q94" s="30">
        <v>0</v>
      </c>
      <c r="R94" s="30"/>
      <c r="S94" s="30">
        <f t="shared" si="6"/>
        <v>-85341610</v>
      </c>
      <c r="T94" s="18"/>
      <c r="U94" s="39">
        <f t="shared" si="7"/>
        <v>-1.2860185127660191E-4</v>
      </c>
      <c r="V94" s="18"/>
      <c r="W94" s="48"/>
      <c r="X94" s="34"/>
    </row>
    <row r="95" spans="1:24" x14ac:dyDescent="0.45">
      <c r="A95" s="1" t="s">
        <v>15</v>
      </c>
      <c r="C95" s="30">
        <v>0</v>
      </c>
      <c r="D95" s="30"/>
      <c r="E95" s="30">
        <v>-375293336</v>
      </c>
      <c r="F95" s="30"/>
      <c r="G95" s="30">
        <v>0</v>
      </c>
      <c r="H95" s="18"/>
      <c r="I95" s="30">
        <f t="shared" si="4"/>
        <v>-375293336</v>
      </c>
      <c r="J95" s="18"/>
      <c r="K95" s="39">
        <f t="shared" si="5"/>
        <v>5.594500914862798E-3</v>
      </c>
      <c r="L95" s="18"/>
      <c r="M95" s="30">
        <v>0</v>
      </c>
      <c r="N95" s="18"/>
      <c r="O95" s="30">
        <v>-1075923355</v>
      </c>
      <c r="P95" s="30"/>
      <c r="Q95" s="30">
        <v>0</v>
      </c>
      <c r="R95" s="30"/>
      <c r="S95" s="30">
        <f t="shared" si="6"/>
        <v>-1075923355</v>
      </c>
      <c r="T95" s="18"/>
      <c r="U95" s="39">
        <f t="shared" si="7"/>
        <v>-1.6213162053625722E-3</v>
      </c>
      <c r="V95" s="18"/>
      <c r="W95" s="48"/>
      <c r="X95" s="34"/>
    </row>
    <row r="96" spans="1:24" x14ac:dyDescent="0.45">
      <c r="A96" s="1" t="s">
        <v>174</v>
      </c>
      <c r="C96" s="30">
        <v>0</v>
      </c>
      <c r="D96" s="30"/>
      <c r="E96" s="30">
        <v>4879504380</v>
      </c>
      <c r="F96" s="30"/>
      <c r="G96" s="30">
        <v>0</v>
      </c>
      <c r="H96" s="18"/>
      <c r="I96" s="30">
        <f t="shared" si="4"/>
        <v>4879504380</v>
      </c>
      <c r="J96" s="18"/>
      <c r="K96" s="39">
        <f t="shared" si="5"/>
        <v>-7.2738812814909751E-2</v>
      </c>
      <c r="L96" s="18"/>
      <c r="M96" s="30">
        <v>0</v>
      </c>
      <c r="N96" s="18"/>
      <c r="O96" s="30">
        <v>4783426952</v>
      </c>
      <c r="P96" s="30"/>
      <c r="Q96" s="30">
        <v>0</v>
      </c>
      <c r="R96" s="30"/>
      <c r="S96" s="30">
        <f t="shared" si="6"/>
        <v>4783426952</v>
      </c>
      <c r="T96" s="18"/>
      <c r="U96" s="39">
        <f t="shared" si="7"/>
        <v>7.2081785365145229E-3</v>
      </c>
      <c r="V96" s="18"/>
      <c r="W96" s="48"/>
      <c r="X96" s="34"/>
    </row>
    <row r="97" spans="1:24" x14ac:dyDescent="0.45">
      <c r="A97" s="1" t="s">
        <v>173</v>
      </c>
      <c r="C97" s="30">
        <v>0</v>
      </c>
      <c r="D97" s="30"/>
      <c r="E97" s="30">
        <v>-1017906</v>
      </c>
      <c r="F97" s="30"/>
      <c r="G97" s="30">
        <v>0</v>
      </c>
      <c r="H97" s="18"/>
      <c r="I97" s="30">
        <f t="shared" si="4"/>
        <v>-1017906</v>
      </c>
      <c r="J97" s="18"/>
      <c r="K97" s="39">
        <f t="shared" si="5"/>
        <v>1.5173933299589235E-5</v>
      </c>
      <c r="L97" s="18"/>
      <c r="M97" s="30">
        <v>0</v>
      </c>
      <c r="N97" s="18"/>
      <c r="O97" s="30">
        <v>24680</v>
      </c>
      <c r="P97" s="30"/>
      <c r="Q97" s="30">
        <v>0</v>
      </c>
      <c r="R97" s="30"/>
      <c r="S97" s="30">
        <f t="shared" si="6"/>
        <v>24680</v>
      </c>
      <c r="T97" s="18"/>
      <c r="U97" s="39">
        <f t="shared" si="7"/>
        <v>3.7190459489884657E-8</v>
      </c>
      <c r="V97" s="18"/>
      <c r="W97" s="48"/>
      <c r="X97" s="34"/>
    </row>
    <row r="98" spans="1:24" ht="19.5" thickBot="1" x14ac:dyDescent="0.5">
      <c r="C98" s="31">
        <f t="shared" ref="C98:I98" si="8">SUM(C8:C97)</f>
        <v>78238042394</v>
      </c>
      <c r="D98" s="31">
        <f t="shared" si="8"/>
        <v>0</v>
      </c>
      <c r="E98" s="31">
        <f t="shared" si="8"/>
        <v>-164721470783</v>
      </c>
      <c r="F98" s="31">
        <f t="shared" si="8"/>
        <v>0</v>
      </c>
      <c r="G98" s="31">
        <f t="shared" si="8"/>
        <v>19312320503</v>
      </c>
      <c r="H98" s="31">
        <f t="shared" si="8"/>
        <v>0</v>
      </c>
      <c r="I98" s="31">
        <f t="shared" si="8"/>
        <v>-67171107886</v>
      </c>
      <c r="J98" s="18"/>
      <c r="K98" s="40">
        <f>SUM(K8:K97)</f>
        <v>1.0013202699676356</v>
      </c>
      <c r="L98" s="18"/>
      <c r="M98" s="31">
        <f>SUM(M8:M97)</f>
        <v>155324450599</v>
      </c>
      <c r="N98" s="31">
        <f t="shared" ref="N98:S98" si="9">SUM(N8:N97)</f>
        <v>0</v>
      </c>
      <c r="O98" s="31">
        <f t="shared" si="9"/>
        <v>216967921930</v>
      </c>
      <c r="P98" s="31">
        <f t="shared" si="9"/>
        <v>0</v>
      </c>
      <c r="Q98" s="31">
        <f t="shared" si="9"/>
        <v>289671430143</v>
      </c>
      <c r="R98" s="31">
        <f t="shared" si="9"/>
        <v>0</v>
      </c>
      <c r="S98" s="31">
        <f t="shared" si="9"/>
        <v>661963802672</v>
      </c>
      <c r="T98" s="18"/>
      <c r="U98" s="40">
        <f>SUM(U8:U97)</f>
        <v>0.9975177466386963</v>
      </c>
      <c r="W98" s="48"/>
    </row>
    <row r="99" spans="1:24" ht="19.5" thickTop="1" x14ac:dyDescent="0.45">
      <c r="C99" s="27"/>
      <c r="D99" s="27"/>
      <c r="E99" s="27"/>
      <c r="F99" s="27"/>
      <c r="G99" s="27"/>
      <c r="M99" s="51"/>
      <c r="N99" s="51"/>
      <c r="O99" s="51"/>
      <c r="P99" s="51"/>
      <c r="Q99" s="51"/>
      <c r="W99" s="48"/>
    </row>
    <row r="100" spans="1:24" x14ac:dyDescent="0.45">
      <c r="C100" s="27"/>
      <c r="D100" s="27"/>
      <c r="E100" s="27"/>
      <c r="F100" s="27"/>
      <c r="G100" s="27"/>
      <c r="I100" s="30"/>
      <c r="M100" s="75"/>
      <c r="N100" s="75"/>
      <c r="O100" s="75"/>
      <c r="P100" s="75"/>
      <c r="Q100" s="75"/>
      <c r="R100" s="30"/>
      <c r="S100" s="30"/>
      <c r="T100" s="30"/>
      <c r="U100" s="30"/>
      <c r="V100" s="30"/>
      <c r="W100" s="30"/>
    </row>
    <row r="101" spans="1:24" x14ac:dyDescent="0.45">
      <c r="C101" s="27"/>
      <c r="D101" s="27"/>
      <c r="E101" s="27"/>
      <c r="F101" s="27"/>
      <c r="G101" s="27"/>
      <c r="M101" s="30"/>
      <c r="N101" s="30">
        <f t="shared" ref="N101:P101" si="10">N100-N98</f>
        <v>0</v>
      </c>
      <c r="O101" s="30"/>
      <c r="P101" s="30">
        <f t="shared" si="10"/>
        <v>0</v>
      </c>
      <c r="Q101" s="30"/>
      <c r="R101" s="30"/>
      <c r="S101" s="30"/>
      <c r="T101" s="30"/>
      <c r="U101" s="30"/>
      <c r="V101" s="30"/>
      <c r="W101" s="30"/>
    </row>
    <row r="102" spans="1:24" x14ac:dyDescent="0.45">
      <c r="C102" s="27"/>
      <c r="D102" s="27"/>
      <c r="E102" s="27"/>
      <c r="F102" s="27"/>
      <c r="G102" s="27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</row>
    <row r="103" spans="1:24" x14ac:dyDescent="0.45">
      <c r="C103" s="27"/>
      <c r="D103" s="27"/>
      <c r="E103" s="27"/>
      <c r="F103" s="27"/>
      <c r="G103" s="27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</row>
    <row r="104" spans="1:24" x14ac:dyDescent="0.45">
      <c r="C104" s="27"/>
      <c r="D104" s="27"/>
      <c r="E104" s="27"/>
      <c r="F104" s="27"/>
      <c r="G104" s="27"/>
      <c r="W104" s="48"/>
    </row>
    <row r="105" spans="1:24" x14ac:dyDescent="0.45">
      <c r="C105" s="27"/>
      <c r="D105" s="27"/>
      <c r="E105" s="27"/>
      <c r="F105" s="27"/>
      <c r="G105" s="27"/>
      <c r="W105" s="48"/>
    </row>
    <row r="106" spans="1:24" x14ac:dyDescent="0.45">
      <c r="C106" s="27"/>
      <c r="D106" s="27"/>
      <c r="E106" s="27"/>
      <c r="F106" s="27"/>
      <c r="G106" s="27"/>
      <c r="W106" s="48"/>
    </row>
    <row r="107" spans="1:24" x14ac:dyDescent="0.45">
      <c r="C107" s="27"/>
      <c r="D107" s="27"/>
      <c r="E107" s="27"/>
      <c r="F107" s="27"/>
      <c r="G107" s="27"/>
      <c r="W107" s="48"/>
    </row>
    <row r="108" spans="1:24" x14ac:dyDescent="0.45">
      <c r="C108" s="27"/>
      <c r="D108" s="27"/>
      <c r="E108" s="27"/>
      <c r="F108" s="27"/>
      <c r="G108" s="27"/>
      <c r="W108" s="48"/>
    </row>
    <row r="109" spans="1:24" x14ac:dyDescent="0.45">
      <c r="C109" s="27"/>
      <c r="D109" s="27"/>
      <c r="E109" s="27"/>
      <c r="F109" s="27"/>
      <c r="G109" s="27"/>
      <c r="W109" s="48"/>
    </row>
    <row r="110" spans="1:24" x14ac:dyDescent="0.45">
      <c r="C110" s="27"/>
      <c r="D110" s="27"/>
      <c r="E110" s="27"/>
      <c r="F110" s="27"/>
      <c r="G110" s="27"/>
      <c r="W110" s="48"/>
    </row>
    <row r="111" spans="1:24" x14ac:dyDescent="0.45">
      <c r="C111" s="27"/>
      <c r="D111" s="27"/>
      <c r="E111" s="27"/>
      <c r="F111" s="27"/>
      <c r="G111" s="27"/>
      <c r="W111" s="48"/>
    </row>
    <row r="112" spans="1:24" x14ac:dyDescent="0.45">
      <c r="C112" s="27"/>
      <c r="D112" s="27"/>
      <c r="E112" s="27"/>
      <c r="F112" s="27"/>
      <c r="G112" s="27"/>
      <c r="W112" s="48"/>
    </row>
    <row r="113" spans="3:23" x14ac:dyDescent="0.45">
      <c r="C113" s="27"/>
      <c r="D113" s="27"/>
      <c r="E113" s="27"/>
      <c r="F113" s="27"/>
      <c r="G113" s="27"/>
      <c r="W113" s="48"/>
    </row>
    <row r="114" spans="3:23" x14ac:dyDescent="0.45">
      <c r="C114" s="27"/>
      <c r="D114" s="27"/>
      <c r="E114" s="27"/>
      <c r="F114" s="27"/>
      <c r="G114" s="27"/>
      <c r="W114" s="48"/>
    </row>
    <row r="115" spans="3:23" x14ac:dyDescent="0.45">
      <c r="C115" s="27"/>
      <c r="D115" s="27"/>
      <c r="E115" s="27"/>
      <c r="F115" s="27"/>
      <c r="G115" s="27"/>
      <c r="W115" s="48"/>
    </row>
    <row r="116" spans="3:23" x14ac:dyDescent="0.45">
      <c r="C116" s="27"/>
      <c r="D116" s="27"/>
      <c r="E116" s="27"/>
      <c r="F116" s="27"/>
      <c r="G116" s="27"/>
      <c r="W116" s="48"/>
    </row>
    <row r="117" spans="3:23" x14ac:dyDescent="0.45">
      <c r="C117" s="27"/>
      <c r="D117" s="27"/>
      <c r="E117" s="27"/>
      <c r="F117" s="27"/>
      <c r="G117" s="27"/>
      <c r="W117" s="48"/>
    </row>
    <row r="118" spans="3:23" x14ac:dyDescent="0.45">
      <c r="C118" s="27"/>
      <c r="D118" s="27"/>
      <c r="E118" s="27"/>
      <c r="F118" s="27"/>
      <c r="G118" s="27"/>
      <c r="W118" s="48"/>
    </row>
    <row r="119" spans="3:23" x14ac:dyDescent="0.45">
      <c r="C119" s="27"/>
      <c r="D119" s="27"/>
      <c r="E119" s="27"/>
      <c r="F119" s="27"/>
      <c r="G119" s="27"/>
      <c r="W119" s="48"/>
    </row>
    <row r="120" spans="3:23" x14ac:dyDescent="0.45">
      <c r="C120" s="27"/>
      <c r="D120" s="27"/>
      <c r="E120" s="27"/>
      <c r="F120" s="27"/>
      <c r="G120" s="27"/>
      <c r="W120" s="48"/>
    </row>
    <row r="121" spans="3:23" x14ac:dyDescent="0.45">
      <c r="C121" s="27"/>
      <c r="D121" s="27"/>
      <c r="E121" s="27"/>
      <c r="F121" s="27"/>
      <c r="G121" s="27"/>
      <c r="W121" s="48"/>
    </row>
    <row r="122" spans="3:23" x14ac:dyDescent="0.45">
      <c r="C122" s="27"/>
      <c r="D122" s="27"/>
      <c r="E122" s="27"/>
      <c r="F122" s="27"/>
      <c r="G122" s="27"/>
      <c r="W122" s="48"/>
    </row>
    <row r="123" spans="3:23" x14ac:dyDescent="0.45">
      <c r="C123" s="27"/>
      <c r="D123" s="27"/>
      <c r="E123" s="27"/>
      <c r="F123" s="27"/>
      <c r="G123" s="27"/>
      <c r="W123" s="48"/>
    </row>
    <row r="124" spans="3:23" x14ac:dyDescent="0.45">
      <c r="C124" s="27"/>
      <c r="D124" s="27"/>
      <c r="E124" s="27"/>
      <c r="F124" s="27"/>
      <c r="G124" s="27"/>
      <c r="W124" s="48"/>
    </row>
    <row r="125" spans="3:23" x14ac:dyDescent="0.45">
      <c r="C125" s="27"/>
      <c r="D125" s="27"/>
      <c r="E125" s="27"/>
      <c r="F125" s="27"/>
      <c r="G125" s="27"/>
      <c r="W125" s="48"/>
    </row>
    <row r="126" spans="3:23" x14ac:dyDescent="0.45">
      <c r="C126" s="27"/>
      <c r="D126" s="27"/>
      <c r="E126" s="27"/>
      <c r="F126" s="27"/>
      <c r="G126" s="27"/>
      <c r="W126" s="48"/>
    </row>
    <row r="127" spans="3:23" x14ac:dyDescent="0.45">
      <c r="C127" s="27"/>
      <c r="D127" s="27"/>
      <c r="E127" s="27"/>
      <c r="F127" s="27"/>
      <c r="G127" s="27"/>
      <c r="W127" s="48"/>
    </row>
    <row r="128" spans="3:23" x14ac:dyDescent="0.45">
      <c r="C128" s="27"/>
      <c r="D128" s="27"/>
      <c r="E128" s="27"/>
      <c r="F128" s="27"/>
      <c r="G128" s="27"/>
      <c r="W128" s="48"/>
    </row>
    <row r="129" spans="3:23" x14ac:dyDescent="0.45">
      <c r="C129" s="27"/>
      <c r="D129" s="27"/>
      <c r="E129" s="27"/>
      <c r="F129" s="27"/>
      <c r="G129" s="27"/>
      <c r="W129" s="48"/>
    </row>
    <row r="130" spans="3:23" x14ac:dyDescent="0.45">
      <c r="C130" s="27"/>
      <c r="D130" s="27"/>
      <c r="E130" s="27"/>
      <c r="F130" s="27"/>
      <c r="G130" s="27"/>
      <c r="W130" s="48"/>
    </row>
    <row r="131" spans="3:23" x14ac:dyDescent="0.45">
      <c r="C131" s="27"/>
      <c r="D131" s="27"/>
      <c r="E131" s="27"/>
      <c r="F131" s="27"/>
      <c r="G131" s="27"/>
      <c r="W131" s="48"/>
    </row>
    <row r="132" spans="3:23" x14ac:dyDescent="0.45">
      <c r="C132" s="27"/>
      <c r="D132" s="27"/>
      <c r="E132" s="27"/>
      <c r="F132" s="27"/>
      <c r="G132" s="27"/>
      <c r="W132" s="48"/>
    </row>
    <row r="133" spans="3:23" x14ac:dyDescent="0.45">
      <c r="C133" s="27"/>
      <c r="D133" s="27"/>
      <c r="E133" s="27"/>
      <c r="F133" s="27"/>
      <c r="G133" s="27"/>
    </row>
    <row r="134" spans="3:23" x14ac:dyDescent="0.45">
      <c r="C134" s="27"/>
      <c r="D134" s="27"/>
      <c r="E134" s="27"/>
      <c r="F134" s="27"/>
      <c r="G134" s="27"/>
    </row>
    <row r="135" spans="3:23" x14ac:dyDescent="0.45">
      <c r="C135" s="27"/>
      <c r="D135" s="27"/>
      <c r="E135" s="27"/>
      <c r="F135" s="27"/>
      <c r="G135" s="27"/>
    </row>
    <row r="136" spans="3:23" x14ac:dyDescent="0.45">
      <c r="C136" s="27"/>
      <c r="D136" s="27"/>
      <c r="E136" s="27"/>
      <c r="F136" s="27"/>
      <c r="G136" s="27"/>
    </row>
    <row r="137" spans="3:23" x14ac:dyDescent="0.45">
      <c r="C137" s="27"/>
      <c r="D137" s="27"/>
      <c r="E137" s="27"/>
      <c r="F137" s="27"/>
      <c r="G137" s="27"/>
    </row>
    <row r="138" spans="3:23" x14ac:dyDescent="0.45">
      <c r="C138" s="27"/>
      <c r="D138" s="27"/>
      <c r="E138" s="27"/>
      <c r="F138" s="27"/>
      <c r="G138" s="27"/>
    </row>
    <row r="139" spans="3:23" x14ac:dyDescent="0.45">
      <c r="C139" s="27"/>
      <c r="D139" s="27"/>
      <c r="E139" s="27"/>
      <c r="F139" s="27"/>
      <c r="G139" s="27"/>
    </row>
    <row r="140" spans="3:23" x14ac:dyDescent="0.45">
      <c r="C140" s="27"/>
      <c r="D140" s="27"/>
      <c r="E140" s="27"/>
      <c r="F140" s="27"/>
      <c r="G140" s="27"/>
    </row>
    <row r="141" spans="3:23" x14ac:dyDescent="0.45">
      <c r="C141" s="27"/>
      <c r="D141" s="27"/>
      <c r="E141" s="27"/>
      <c r="F141" s="27"/>
      <c r="G141" s="27"/>
    </row>
    <row r="142" spans="3:23" x14ac:dyDescent="0.45">
      <c r="C142" s="27"/>
      <c r="D142" s="27"/>
      <c r="E142" s="27"/>
      <c r="F142" s="27"/>
      <c r="G142" s="27"/>
    </row>
    <row r="143" spans="3:23" x14ac:dyDescent="0.45">
      <c r="C143" s="27"/>
      <c r="D143" s="27"/>
      <c r="E143" s="27"/>
      <c r="F143" s="27"/>
      <c r="G143" s="27"/>
    </row>
    <row r="144" spans="3:23" x14ac:dyDescent="0.45">
      <c r="C144" s="27"/>
      <c r="D144" s="27"/>
      <c r="E144" s="27"/>
      <c r="F144" s="27"/>
      <c r="G144" s="27"/>
    </row>
  </sheetData>
  <mergeCells count="6">
    <mergeCell ref="M6:U6"/>
    <mergeCell ref="C6:K6"/>
    <mergeCell ref="A2:U2"/>
    <mergeCell ref="A3:U3"/>
    <mergeCell ref="A4:U4"/>
    <mergeCell ref="A6:A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2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7" ht="30" x14ac:dyDescent="0.45">
      <c r="A4" s="56" t="s">
        <v>188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6" spans="1:17" s="7" customFormat="1" ht="19.5" x14ac:dyDescent="0.45">
      <c r="A6" s="67" t="s">
        <v>103</v>
      </c>
      <c r="C6" s="66" t="s">
        <v>101</v>
      </c>
      <c r="D6" s="66" t="s">
        <v>101</v>
      </c>
      <c r="E6" s="66" t="s">
        <v>101</v>
      </c>
      <c r="F6" s="66" t="s">
        <v>101</v>
      </c>
      <c r="G6" s="66" t="s">
        <v>101</v>
      </c>
      <c r="H6" s="66" t="s">
        <v>101</v>
      </c>
      <c r="I6" s="66" t="s">
        <v>101</v>
      </c>
      <c r="K6" s="66" t="s">
        <v>102</v>
      </c>
      <c r="L6" s="66" t="s">
        <v>102</v>
      </c>
      <c r="M6" s="66" t="s">
        <v>102</v>
      </c>
      <c r="N6" s="66" t="s">
        <v>102</v>
      </c>
      <c r="O6" s="66" t="s">
        <v>102</v>
      </c>
      <c r="P6" s="66" t="s">
        <v>102</v>
      </c>
      <c r="Q6" s="66" t="s">
        <v>102</v>
      </c>
    </row>
    <row r="7" spans="1:17" s="7" customFormat="1" ht="19.5" x14ac:dyDescent="0.45">
      <c r="A7" s="66" t="s">
        <v>103</v>
      </c>
      <c r="C7" s="38" t="s">
        <v>156</v>
      </c>
      <c r="E7" s="38" t="s">
        <v>153</v>
      </c>
      <c r="G7" s="38" t="s">
        <v>154</v>
      </c>
      <c r="I7" s="38" t="s">
        <v>157</v>
      </c>
      <c r="K7" s="38" t="s">
        <v>156</v>
      </c>
      <c r="M7" s="38" t="s">
        <v>153</v>
      </c>
      <c r="O7" s="38" t="s">
        <v>154</v>
      </c>
      <c r="Q7" s="38" t="s">
        <v>157</v>
      </c>
    </row>
    <row r="8" spans="1:17" x14ac:dyDescent="0.45">
      <c r="A8" s="1" t="s">
        <v>108</v>
      </c>
      <c r="C8" s="30">
        <v>0</v>
      </c>
      <c r="D8" s="30"/>
      <c r="E8" s="30">
        <v>0</v>
      </c>
      <c r="F8" s="30"/>
      <c r="G8" s="30">
        <v>0</v>
      </c>
      <c r="H8" s="30"/>
      <c r="I8" s="30">
        <v>0</v>
      </c>
      <c r="J8" s="30"/>
      <c r="K8" s="30">
        <v>136117346</v>
      </c>
      <c r="L8" s="30"/>
      <c r="M8" s="30">
        <v>0</v>
      </c>
      <c r="N8" s="30"/>
      <c r="O8" s="30">
        <v>-3439375</v>
      </c>
      <c r="P8" s="30"/>
      <c r="Q8" s="30">
        <v>132677971</v>
      </c>
    </row>
    <row r="9" spans="1:17" x14ac:dyDescent="0.45"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x14ac:dyDescent="0.45"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x14ac:dyDescent="0.45"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45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45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45"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45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1"/>
  <sheetViews>
    <sheetView rightToLeft="1" view="pageBreakPreview" zoomScale="41" zoomScaleNormal="100" zoomScaleSheetLayoutView="41" workbookViewId="0">
      <selection activeCell="E33" sqref="E33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19.5703125" style="1" customWidth="1"/>
    <col min="8" max="8" width="1" style="1" customWidth="1"/>
    <col min="9" max="9" width="15.7109375" style="1" customWidth="1"/>
    <col min="10" max="10" width="17.140625" style="1" customWidth="1"/>
    <col min="11" max="11" width="0.5703125" style="1" customWidth="1"/>
    <col min="12" max="12" width="30.85546875" style="1" customWidth="1"/>
    <col min="13" max="16384" width="9.140625" style="1"/>
  </cols>
  <sheetData>
    <row r="1" spans="1:13" x14ac:dyDescent="0.45">
      <c r="I1" s="68"/>
      <c r="J1" s="68"/>
    </row>
    <row r="2" spans="1:13" ht="30" x14ac:dyDescent="0.4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3" ht="30" x14ac:dyDescent="0.45">
      <c r="A3" s="56" t="s">
        <v>99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3" ht="30" x14ac:dyDescent="0.45">
      <c r="A4" s="56" t="s">
        <v>187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x14ac:dyDescent="0.45">
      <c r="I5" s="68"/>
      <c r="J5" s="68"/>
    </row>
    <row r="6" spans="1:13" s="5" customFormat="1" ht="24" x14ac:dyDescent="0.55000000000000004">
      <c r="A6" s="55" t="s">
        <v>158</v>
      </c>
      <c r="B6" s="55" t="s">
        <v>158</v>
      </c>
      <c r="C6" s="55" t="s">
        <v>158</v>
      </c>
      <c r="E6" s="55" t="s">
        <v>101</v>
      </c>
      <c r="F6" s="57"/>
      <c r="G6" s="55"/>
      <c r="I6" s="57" t="s">
        <v>102</v>
      </c>
      <c r="J6" s="57"/>
      <c r="K6" s="57"/>
      <c r="L6" s="57"/>
      <c r="M6" s="35"/>
    </row>
    <row r="7" spans="1:13" s="22" customFormat="1" ht="15.75" x14ac:dyDescent="0.4">
      <c r="A7" s="42" t="s">
        <v>159</v>
      </c>
      <c r="C7" s="42" t="s">
        <v>70</v>
      </c>
      <c r="E7" s="42" t="s">
        <v>160</v>
      </c>
      <c r="F7" s="52"/>
      <c r="G7" s="42" t="s">
        <v>161</v>
      </c>
      <c r="H7" s="52"/>
      <c r="I7" s="72" t="s">
        <v>160</v>
      </c>
      <c r="J7" s="72"/>
      <c r="K7" s="54"/>
      <c r="L7" s="53" t="s">
        <v>161</v>
      </c>
      <c r="M7" s="44"/>
    </row>
    <row r="8" spans="1:13" x14ac:dyDescent="0.45">
      <c r="A8" s="1" t="s">
        <v>76</v>
      </c>
      <c r="C8" s="1" t="s">
        <v>77</v>
      </c>
      <c r="E8" s="30">
        <v>3204</v>
      </c>
      <c r="F8" s="27"/>
      <c r="G8" s="25">
        <f>E8/$E$14</f>
        <v>3.1618512579904834E-4</v>
      </c>
      <c r="H8" s="43"/>
      <c r="I8" s="73">
        <v>389656</v>
      </c>
      <c r="J8" s="73"/>
      <c r="K8" s="43"/>
      <c r="L8" s="25">
        <f>I8/$I$14</f>
        <v>1.1766513094872026E-2</v>
      </c>
    </row>
    <row r="9" spans="1:13" x14ac:dyDescent="0.45">
      <c r="A9" s="1" t="s">
        <v>80</v>
      </c>
      <c r="C9" s="1" t="s">
        <v>81</v>
      </c>
      <c r="E9" s="30">
        <v>4576663</v>
      </c>
      <c r="F9" s="27"/>
      <c r="G9" s="25">
        <f t="shared" ref="G9:G13" si="0">E9/$E$14</f>
        <v>0.45164568239539643</v>
      </c>
      <c r="H9" s="43"/>
      <c r="I9" s="69">
        <v>21526691</v>
      </c>
      <c r="J9" s="69"/>
      <c r="K9" s="43"/>
      <c r="L9" s="25">
        <f t="shared" ref="L9:L13" si="1">I9/$I$14</f>
        <v>0.65004540297278568</v>
      </c>
    </row>
    <row r="10" spans="1:13" x14ac:dyDescent="0.45">
      <c r="A10" s="1" t="s">
        <v>83</v>
      </c>
      <c r="C10" s="1" t="s">
        <v>84</v>
      </c>
      <c r="E10" s="30">
        <v>1303023</v>
      </c>
      <c r="F10" s="27"/>
      <c r="G10" s="25">
        <f t="shared" si="0"/>
        <v>0.12858816828153977</v>
      </c>
      <c r="H10" s="43"/>
      <c r="I10" s="69">
        <v>11393443</v>
      </c>
      <c r="J10" s="69"/>
      <c r="K10" s="43"/>
      <c r="L10" s="25">
        <f t="shared" si="1"/>
        <v>0.34404987028347572</v>
      </c>
    </row>
    <row r="11" spans="1:13" x14ac:dyDescent="0.45">
      <c r="A11" s="1" t="s">
        <v>86</v>
      </c>
      <c r="C11" s="1" t="s">
        <v>87</v>
      </c>
      <c r="E11" s="30">
        <v>14063</v>
      </c>
      <c r="F11" s="27"/>
      <c r="G11" s="25">
        <f t="shared" si="0"/>
        <v>1.387800069947571E-3</v>
      </c>
      <c r="H11" s="43"/>
      <c r="I11" s="69">
        <v>129943</v>
      </c>
      <c r="J11" s="69"/>
      <c r="K11" s="43"/>
      <c r="L11" s="25">
        <f t="shared" si="1"/>
        <v>3.923912402444607E-3</v>
      </c>
    </row>
    <row r="12" spans="1:13" x14ac:dyDescent="0.45">
      <c r="A12" s="1" t="s">
        <v>89</v>
      </c>
      <c r="C12" s="1" t="s">
        <v>90</v>
      </c>
      <c r="E12" s="30">
        <v>4236351</v>
      </c>
      <c r="F12" s="27"/>
      <c r="G12" s="25">
        <f t="shared" si="0"/>
        <v>0.41806216412731723</v>
      </c>
      <c r="H12" s="43"/>
      <c r="I12" s="69">
        <v>-325342</v>
      </c>
      <c r="J12" s="69"/>
      <c r="K12" s="43"/>
      <c r="L12" s="25">
        <f t="shared" si="1"/>
        <v>-9.8244115407227269E-3</v>
      </c>
    </row>
    <row r="13" spans="1:13" x14ac:dyDescent="0.45">
      <c r="A13" s="1" t="s">
        <v>93</v>
      </c>
      <c r="C13" s="1" t="s">
        <v>94</v>
      </c>
      <c r="E13" s="30">
        <v>0</v>
      </c>
      <c r="F13" s="27"/>
      <c r="G13" s="25">
        <f t="shared" si="0"/>
        <v>0</v>
      </c>
      <c r="H13" s="43"/>
      <c r="I13" s="70">
        <v>1282</v>
      </c>
      <c r="J13" s="70"/>
      <c r="K13" s="43"/>
      <c r="L13" s="25">
        <f t="shared" si="1"/>
        <v>3.8712787144624842E-5</v>
      </c>
    </row>
    <row r="14" spans="1:13" ht="19.5" thickBot="1" x14ac:dyDescent="0.5">
      <c r="E14" s="31">
        <f>SUM(E8:E13)</f>
        <v>10133304</v>
      </c>
      <c r="G14" s="26">
        <f>SUM(G8:G13)</f>
        <v>1</v>
      </c>
      <c r="I14" s="71">
        <f>SUM(I8:J13)</f>
        <v>33115673</v>
      </c>
      <c r="J14" s="71"/>
      <c r="L14" s="26">
        <f>SUM(L8:L13)</f>
        <v>0.99999999999999989</v>
      </c>
      <c r="M14" s="41"/>
    </row>
    <row r="15" spans="1:13" ht="19.5" thickTop="1" x14ac:dyDescent="0.45"/>
    <row r="18" spans="5:12" x14ac:dyDescent="0.45">
      <c r="L18" s="3"/>
    </row>
    <row r="21" spans="5:12" x14ac:dyDescent="0.45">
      <c r="E21" s="3"/>
      <c r="G21" s="3"/>
      <c r="L21" s="3"/>
    </row>
  </sheetData>
  <mergeCells count="16">
    <mergeCell ref="I11:J11"/>
    <mergeCell ref="I12:J12"/>
    <mergeCell ref="I13:J13"/>
    <mergeCell ref="I14:J14"/>
    <mergeCell ref="I7:J7"/>
    <mergeCell ref="I8:J8"/>
    <mergeCell ref="I9:J9"/>
    <mergeCell ref="I10:J10"/>
    <mergeCell ref="I1:J1"/>
    <mergeCell ref="I5:J5"/>
    <mergeCell ref="A2:L2"/>
    <mergeCell ref="A3:L3"/>
    <mergeCell ref="A6:C6"/>
    <mergeCell ref="E6:G6"/>
    <mergeCell ref="A4:L4"/>
    <mergeCell ref="I6:L6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'جمع درآمدها'!Print_Area</vt:lpstr>
      <vt:lpstr>'سرمایه‌گذاری در سهام'!Print_Area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Ghazaleh Khademian</dc:creator>
  <cp:lastModifiedBy>Ghazaleh Khademian</cp:lastModifiedBy>
  <cp:lastPrinted>2023-07-26T10:04:06Z</cp:lastPrinted>
  <dcterms:created xsi:type="dcterms:W3CDTF">2023-05-24T06:10:55Z</dcterms:created>
  <dcterms:modified xsi:type="dcterms:W3CDTF">2023-07-26T10:05:20Z</dcterms:modified>
</cp:coreProperties>
</file>