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FC278A3C-02F5-4932-8DC1-4E7F3C3E88AA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6">'سرمایه‌گذاری در سهام'!$A$1:$V$105</definedName>
    <definedName name="_xlnm.Print_Area" localSheetId="0">سهام!$A$1:$Y$63</definedName>
  </definedNames>
  <calcPr calcId="191029"/>
</workbook>
</file>

<file path=xl/calcChain.xml><?xml version="1.0" encoding="utf-8"?>
<calcChain xmlns="http://schemas.openxmlformats.org/spreadsheetml/2006/main">
  <c r="U9" i="11" l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8" i="11"/>
  <c r="G7" i="15"/>
  <c r="K10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8" i="11"/>
  <c r="G10" i="15"/>
  <c r="G8" i="15"/>
  <c r="G9" i="15"/>
  <c r="C7" i="15"/>
  <c r="O10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105" i="11" s="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105" i="11" s="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8" i="11"/>
  <c r="Q55" i="9"/>
  <c r="Q60" i="9" s="1"/>
  <c r="I60" i="9"/>
  <c r="E10" i="14"/>
  <c r="C10" i="14"/>
  <c r="I14" i="13"/>
  <c r="C105" i="11"/>
  <c r="Q105" i="11"/>
  <c r="M105" i="11"/>
  <c r="G105" i="11"/>
  <c r="E105" i="11"/>
  <c r="E74" i="10"/>
  <c r="G74" i="10"/>
  <c r="I74" i="10"/>
  <c r="Q74" i="10"/>
  <c r="O74" i="10"/>
  <c r="M74" i="10"/>
  <c r="O60" i="9"/>
  <c r="M60" i="9"/>
  <c r="G60" i="9"/>
  <c r="E60" i="9"/>
  <c r="S38" i="8"/>
  <c r="U105" i="11" l="1"/>
  <c r="O43" i="8"/>
  <c r="S9" i="6"/>
  <c r="S10" i="6"/>
  <c r="S11" i="6"/>
  <c r="S12" i="6"/>
  <c r="S13" i="6"/>
  <c r="S14" i="6"/>
  <c r="S15" i="6"/>
  <c r="S8" i="6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10" i="1"/>
  <c r="Y11" i="1"/>
  <c r="Y12" i="1"/>
  <c r="Y13" i="1"/>
  <c r="Y14" i="1"/>
  <c r="Y15" i="1"/>
  <c r="Y9" i="1"/>
  <c r="W63" i="1"/>
  <c r="E63" i="1"/>
  <c r="C8" i="15"/>
  <c r="K43" i="8" l="1"/>
  <c r="I43" i="8" l="1"/>
  <c r="S43" i="8"/>
  <c r="M43" i="8"/>
  <c r="J43" i="8"/>
  <c r="L43" i="8"/>
  <c r="N43" i="8"/>
  <c r="P43" i="8"/>
  <c r="Q43" i="8"/>
  <c r="R43" i="8"/>
  <c r="S16" i="6"/>
  <c r="K16" i="6"/>
  <c r="M16" i="6"/>
  <c r="O16" i="6"/>
  <c r="Q16" i="6"/>
  <c r="Y63" i="1" l="1"/>
  <c r="O63" i="1" l="1"/>
  <c r="K63" i="1"/>
  <c r="G63" i="1" l="1"/>
  <c r="U63" i="1"/>
  <c r="K15" i="7" l="1"/>
  <c r="I15" i="7" l="1"/>
  <c r="L8" i="13"/>
  <c r="E14" i="13"/>
  <c r="G9" i="13" l="1"/>
  <c r="G8" i="13"/>
  <c r="G13" i="13"/>
  <c r="G12" i="13"/>
  <c r="G11" i="13"/>
  <c r="G10" i="13"/>
  <c r="L9" i="13"/>
  <c r="L13" i="13"/>
  <c r="L12" i="13"/>
  <c r="L11" i="13"/>
  <c r="L10" i="13"/>
  <c r="S15" i="7"/>
  <c r="O15" i="7"/>
  <c r="Q15" i="7"/>
  <c r="M15" i="7"/>
  <c r="G14" i="13" l="1"/>
  <c r="G11" i="15"/>
  <c r="C11" i="15"/>
  <c r="L14" i="13"/>
  <c r="E8" i="15" l="1"/>
  <c r="E10" i="15"/>
  <c r="E7" i="15"/>
  <c r="E9" i="15"/>
  <c r="E11" i="15" l="1"/>
</calcChain>
</file>

<file path=xl/sharedStrings.xml><?xml version="1.0" encoding="utf-8"?>
<sst xmlns="http://schemas.openxmlformats.org/spreadsheetml/2006/main" count="697" uniqueCount="211">
  <si>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</si>
  <si>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</si>
  <si>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</si>
  <si>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</si>
  <si>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</si>
  <si>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</si>
  <si>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</si>
  <si>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</si>
  <si>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</si>
  <si>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</si>
  <si>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</si>
  <si>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</si>
  <si>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</si>
  <si>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</si>
  <si>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</si>
  <si>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</si>
  <si>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اختیارخ شستا-700-1402/12/09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</si>
  <si>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</si>
  <si>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</si>
  <si>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</si>
  <si>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</si>
  <si>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</si>
  <si>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</si>
  <si>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</si>
  <si>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</si>
  <si>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</si>
  <si>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</si>
  <si>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</si>
  <si>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</si>
  <si>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</si>
  <si>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</si>
  <si>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</si>
  <si>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</si>
  <si>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</si>
  <si>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</si>
  <si>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</si>
  <si>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</si>
  <si>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</si>
  <si>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</si>
  <si>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</si>
  <si>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</si>
  <si>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</si>
  <si>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</si>
  <si>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</si>
  <si>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</si>
  <si>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</si>
  <si>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</si>
  <si>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</si>
  <si>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</si>
  <si>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</si>
  <si>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</si>
  <si>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</si>
  <si>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</si>
  <si>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</si>
  <si>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</si>
  <si>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</si>
  <si>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</si>
  <si>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</si>
  <si>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</si>
  <si>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</si>
  <si>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</si>
  <si>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</si>
  <si>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</si>
  <si>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</si>
  <si>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</si>
  <si>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</si>
  <si>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</si>
  <si>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</si>
  <si>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</si>
  <si>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</si>
  <si>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</si>
  <si>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</si>
  <si>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</si>
  <si>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</si>
  <si>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</si>
  <si>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</si>
  <si>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</si>
  <si>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</si>
  <si>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</si>
  <si>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</si>
  <si>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</si>
  <si>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</si>
  <si>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</si>
  <si>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</si>
  <si>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</si>
  <si>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</si>
  <si>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</si>
  <si>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</si>
  <si>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</si>
  <si>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</si>
  <si>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</si>
  <si>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</si>
  <si>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</si>
  <si>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</si>
  <si>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</si>
  <si>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</si>
  <si>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</si>
  <si>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</si>
  <si>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</si>
  <si>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</si>
  <si>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</si>
  <si>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</si>
  <si>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</si>
  <si>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</si>
  <si>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</si>
  <si>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</si>
  <si>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</si>
  <si>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</si>
  <si>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</si>
  <si>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</si>
  <si>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</si>
  <si>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</si>
  <si>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</si>
  <si>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</si>
  <si>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</si>
  <si>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</si>
  <si>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</si>
  <si>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</si>
  <si>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</si>
  <si>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</si>
  <si>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</si>
  <si>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</si>
  <si>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</si>
  <si>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</si>
  <si>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</si>
  <si>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</si>
  <si>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</si>
  <si>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</si>
  <si>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</si>
  <si>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</si>
  <si>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</si>
  <si>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</si>
  <si>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</si>
  <si>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</si>
  <si>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</si>
  <si>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</si>
  <si>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</si>
  <si>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</si>
  <si>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</si>
  <si>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</si>
  <si>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</si>
  <si>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</si>
  <si>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</si>
  <si>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</si>
  <si>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</si>
  <si>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</si>
  <si>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</si>
  <si>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</si>
  <si>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</si>
  <si>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</si>
  <si>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</si>
  <si>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</si>
  <si>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</si>
  <si>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</si>
  <si>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</si>
  <si>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</si>
  <si>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</si>
  <si>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</si>
  <si>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</si>
  <si>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</si>
  <si>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</si>
  <si>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</si>
  <si>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</si>
  <si>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</si>
  <si>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</si>
  <si>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</si>
  <si>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</si>
  <si>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</si>
  <si>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</si>
  <si>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</si>
  <si>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</si>
  <si>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</si>
  <si>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سایپا</t>
  </si>
  <si>
    <t>پارس فولاد سبزوار</t>
  </si>
  <si>
    <t>فولاد شاهرود</t>
  </si>
  <si>
    <t>داروسازی دانا</t>
  </si>
  <si>
    <t>1402/03/30</t>
  </si>
  <si>
    <t>1402/03/24</t>
  </si>
  <si>
    <t>1402/03/03</t>
  </si>
  <si>
    <t>1402/03/07</t>
  </si>
  <si>
    <t>1402/03/17</t>
  </si>
  <si>
    <t>1402/03/22</t>
  </si>
  <si>
    <t>1402/03/20</t>
  </si>
  <si>
    <t>1402/04/31</t>
  </si>
  <si>
    <t>پویا زرکان آق دره</t>
  </si>
  <si>
    <t>بین المللی توسعه ص. معادن غدیر</t>
  </si>
  <si>
    <t>تولیدی مخازن گازطبیعی آسیاناما</t>
  </si>
  <si>
    <t>کارخانجات‌تولیدی‌شیشه‌رازی‌</t>
  </si>
  <si>
    <t>توسعه صنایع و معادن کوثر</t>
  </si>
  <si>
    <t>1402/04/21</t>
  </si>
  <si>
    <t>1402/04/29</t>
  </si>
  <si>
    <t>1402/04/24</t>
  </si>
  <si>
    <t>1402/04/25</t>
  </si>
  <si>
    <t>1402/04/14</t>
  </si>
  <si>
    <t>1402/04/30</t>
  </si>
  <si>
    <t>1402/04/28</t>
  </si>
  <si>
    <t>1402/04/10</t>
  </si>
  <si>
    <t>1402/04/19</t>
  </si>
  <si>
    <t>1402/04/01</t>
  </si>
  <si>
    <t>1402/04/07</t>
  </si>
  <si>
    <t>برای ماه منتهی به 1402/05/31</t>
  </si>
  <si>
    <t>1402/05/31</t>
  </si>
  <si>
    <t xml:space="preserve">  منتهی به 1402/05/31</t>
  </si>
  <si>
    <t>منتهی به 1402/05/31</t>
  </si>
  <si>
    <t>پتروشیمی پردیس</t>
  </si>
  <si>
    <t>کربن‌ ایران‌</t>
  </si>
  <si>
    <t>تولیدات پتروشیمی قائد بصیر</t>
  </si>
  <si>
    <t>بهار رز عالیس چناران</t>
  </si>
  <si>
    <t>فولاد  خوزستان</t>
  </si>
  <si>
    <t>توسعه فن افزار توسن</t>
  </si>
  <si>
    <t>بین المللی ساروج بوشهر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</si>
</sst>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rightToLeft="1" view="pageBreakPreview" topLeftCell="A38" zoomScale="41" zoomScaleNormal="86" zoomScaleSheetLayoutView="41" workbookViewId="0">
      <selection activeCell="A53" sqref="A53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16.855468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8" s="1" customFormat="1" ht="30" x14ac:dyDescent="0.4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8" s="1" customFormat="1" ht="30" x14ac:dyDescent="0.45">
      <c r="A4" s="52" t="s">
        <v>200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8" s="1" customFormat="1" x14ac:dyDescent="0.45"/>
    <row r="6" spans="1:28" ht="24" x14ac:dyDescent="0.55000000000000004">
      <c r="A6" s="54" t="s">
        <v>3</v>
      </c>
      <c r="B6" s="5"/>
      <c r="C6" s="53" t="s">
        <v>183</v>
      </c>
      <c r="D6" s="53" t="s">
        <v>4</v>
      </c>
      <c r="E6" s="53" t="s">
        <v>4</v>
      </c>
      <c r="F6" s="53" t="s">
        <v>4</v>
      </c>
      <c r="G6" s="53" t="s">
        <v>4</v>
      </c>
      <c r="H6" s="5"/>
      <c r="I6" s="53" t="s">
        <v>5</v>
      </c>
      <c r="J6" s="53" t="s">
        <v>5</v>
      </c>
      <c r="K6" s="53" t="s">
        <v>5</v>
      </c>
      <c r="L6" s="53" t="s">
        <v>5</v>
      </c>
      <c r="M6" s="53" t="s">
        <v>5</v>
      </c>
      <c r="N6" s="53" t="s">
        <v>5</v>
      </c>
      <c r="O6" s="53" t="s">
        <v>5</v>
      </c>
      <c r="P6" s="5"/>
      <c r="Q6" s="53" t="s">
        <v>201</v>
      </c>
      <c r="R6" s="53" t="s">
        <v>6</v>
      </c>
      <c r="S6" s="53" t="s">
        <v>6</v>
      </c>
      <c r="T6" s="53" t="s">
        <v>6</v>
      </c>
      <c r="U6" s="53" t="s">
        <v>6</v>
      </c>
      <c r="V6" s="53" t="s">
        <v>6</v>
      </c>
      <c r="W6" s="53" t="s">
        <v>6</v>
      </c>
      <c r="X6" s="53" t="s">
        <v>6</v>
      </c>
      <c r="Y6" s="53" t="s">
        <v>6</v>
      </c>
    </row>
    <row r="7" spans="1:28" ht="24" x14ac:dyDescent="0.55000000000000004">
      <c r="A7" s="54" t="s">
        <v>3</v>
      </c>
      <c r="B7" s="5"/>
      <c r="C7" s="54" t="s">
        <v>7</v>
      </c>
      <c r="D7" s="5"/>
      <c r="E7" s="54" t="s">
        <v>8</v>
      </c>
      <c r="F7" s="5"/>
      <c r="G7" s="54" t="s">
        <v>9</v>
      </c>
      <c r="H7" s="5"/>
      <c r="I7" s="53" t="s">
        <v>10</v>
      </c>
      <c r="J7" s="53" t="s">
        <v>10</v>
      </c>
      <c r="K7" s="53" t="s">
        <v>10</v>
      </c>
      <c r="L7" s="5"/>
      <c r="M7" s="53" t="s">
        <v>11</v>
      </c>
      <c r="N7" s="53" t="s">
        <v>11</v>
      </c>
      <c r="O7" s="53" t="s">
        <v>11</v>
      </c>
      <c r="P7" s="5"/>
      <c r="Q7" s="54" t="s">
        <v>7</v>
      </c>
      <c r="R7" s="5"/>
      <c r="S7" s="54" t="s">
        <v>12</v>
      </c>
      <c r="T7" s="5"/>
      <c r="U7" s="54" t="s">
        <v>8</v>
      </c>
      <c r="V7" s="5"/>
      <c r="W7" s="54" t="s">
        <v>9</v>
      </c>
      <c r="X7" s="5"/>
      <c r="Y7" s="55" t="s">
        <v>13</v>
      </c>
    </row>
    <row r="8" spans="1:28" ht="43.5" customHeight="1" x14ac:dyDescent="0.55000000000000004">
      <c r="A8" s="53" t="s">
        <v>3</v>
      </c>
      <c r="B8" s="5"/>
      <c r="C8" s="53" t="s">
        <v>7</v>
      </c>
      <c r="D8" s="5"/>
      <c r="E8" s="53" t="s">
        <v>8</v>
      </c>
      <c r="F8" s="5"/>
      <c r="G8" s="53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3" t="s">
        <v>7</v>
      </c>
      <c r="R8" s="5"/>
      <c r="S8" s="53" t="s">
        <v>12</v>
      </c>
      <c r="T8" s="5"/>
      <c r="U8" s="53" t="s">
        <v>8</v>
      </c>
      <c r="V8" s="5"/>
      <c r="W8" s="53" t="s">
        <v>9</v>
      </c>
      <c r="X8" s="5"/>
      <c r="Y8" s="56" t="s">
        <v>13</v>
      </c>
    </row>
    <row r="9" spans="1:28" s="11" customFormat="1" ht="22.5" x14ac:dyDescent="0.55000000000000004">
      <c r="A9" s="43" t="s">
        <v>15</v>
      </c>
      <c r="B9" s="8"/>
      <c r="C9" s="9">
        <v>3870000</v>
      </c>
      <c r="D9" s="9"/>
      <c r="E9" s="9">
        <v>1114613390</v>
      </c>
      <c r="F9" s="9"/>
      <c r="G9" s="9">
        <v>38690034.75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3870000</v>
      </c>
      <c r="R9" s="9"/>
      <c r="S9" s="9">
        <v>2</v>
      </c>
      <c r="T9" s="9"/>
      <c r="U9" s="9">
        <v>1114613390</v>
      </c>
      <c r="V9" s="9"/>
      <c r="W9" s="9">
        <v>7738006.9500000002</v>
      </c>
      <c r="X9" s="8"/>
      <c r="Y9" s="10">
        <f>W9/2209509092572</f>
        <v>3.5021385410967014E-6</v>
      </c>
      <c r="AA9" s="48"/>
      <c r="AB9" s="13"/>
    </row>
    <row r="10" spans="1:28" s="11" customFormat="1" ht="22.5" x14ac:dyDescent="0.55000000000000004">
      <c r="A10" s="43" t="s">
        <v>16</v>
      </c>
      <c r="B10" s="8"/>
      <c r="C10" s="9">
        <v>2336000</v>
      </c>
      <c r="D10" s="9"/>
      <c r="E10" s="9">
        <v>2240327937</v>
      </c>
      <c r="F10" s="9"/>
      <c r="G10" s="9">
        <v>1447947057.5999999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2336000</v>
      </c>
      <c r="R10" s="9"/>
      <c r="S10" s="9">
        <v>565</v>
      </c>
      <c r="T10" s="9"/>
      <c r="U10" s="9">
        <v>2240327937</v>
      </c>
      <c r="V10" s="9"/>
      <c r="W10" s="9">
        <v>1319500141.2</v>
      </c>
      <c r="X10" s="8"/>
      <c r="Y10" s="10">
        <f t="shared" ref="Y10:Y62" si="0">W10/2209509092572</f>
        <v>5.9719154161254134E-4</v>
      </c>
      <c r="AA10" s="48"/>
    </row>
    <row r="11" spans="1:28" s="11" customFormat="1" ht="22.5" x14ac:dyDescent="0.55000000000000004">
      <c r="A11" s="43" t="s">
        <v>171</v>
      </c>
      <c r="B11" s="8"/>
      <c r="C11" s="9">
        <v>8391625</v>
      </c>
      <c r="D11" s="9"/>
      <c r="E11" s="9">
        <v>42440445304</v>
      </c>
      <c r="F11" s="9"/>
      <c r="G11" s="9">
        <v>36569990140.199997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8391625</v>
      </c>
      <c r="R11" s="9"/>
      <c r="S11" s="9">
        <v>3398</v>
      </c>
      <c r="T11" s="9"/>
      <c r="U11" s="9">
        <v>42440445304</v>
      </c>
      <c r="V11" s="9"/>
      <c r="W11" s="9">
        <v>28345079036.587502</v>
      </c>
      <c r="X11" s="8"/>
      <c r="Y11" s="10">
        <f t="shared" si="0"/>
        <v>1.2828677253186654E-2</v>
      </c>
      <c r="AA11" s="48"/>
    </row>
    <row r="12" spans="1:28" s="11" customFormat="1" ht="22.5" x14ac:dyDescent="0.55000000000000004">
      <c r="A12" s="43" t="s">
        <v>17</v>
      </c>
      <c r="B12" s="8"/>
      <c r="C12" s="9">
        <v>10681587</v>
      </c>
      <c r="D12" s="9"/>
      <c r="E12" s="9">
        <v>28967737914</v>
      </c>
      <c r="F12" s="9"/>
      <c r="G12" s="9">
        <v>34869615634.337402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10681587</v>
      </c>
      <c r="R12" s="9"/>
      <c r="S12" s="9">
        <v>2949</v>
      </c>
      <c r="T12" s="9"/>
      <c r="U12" s="9">
        <v>28967737914</v>
      </c>
      <c r="V12" s="9"/>
      <c r="W12" s="9">
        <v>31312575062.625099</v>
      </c>
      <c r="X12" s="8"/>
      <c r="Y12" s="10">
        <f t="shared" si="0"/>
        <v>1.4171733969275228E-2</v>
      </c>
      <c r="AA12" s="48"/>
    </row>
    <row r="13" spans="1:28" s="11" customFormat="1" ht="22.5" x14ac:dyDescent="0.55000000000000004">
      <c r="A13" s="43" t="s">
        <v>18</v>
      </c>
      <c r="B13" s="8"/>
      <c r="C13" s="9">
        <v>18251127</v>
      </c>
      <c r="D13" s="9"/>
      <c r="E13" s="9">
        <v>78082852278</v>
      </c>
      <c r="F13" s="9"/>
      <c r="G13" s="9">
        <v>96608987129.913696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18251127</v>
      </c>
      <c r="R13" s="9"/>
      <c r="S13" s="9">
        <v>4860</v>
      </c>
      <c r="T13" s="9"/>
      <c r="U13" s="9">
        <v>78082852278</v>
      </c>
      <c r="V13" s="9"/>
      <c r="W13" s="9">
        <v>88172709380.541</v>
      </c>
      <c r="X13" s="8"/>
      <c r="Y13" s="10">
        <f t="shared" si="0"/>
        <v>3.9906017891921289E-2</v>
      </c>
      <c r="AA13" s="48"/>
    </row>
    <row r="14" spans="1:28" s="11" customFormat="1" ht="22.5" x14ac:dyDescent="0.55000000000000004">
      <c r="A14" s="43" t="s">
        <v>185</v>
      </c>
      <c r="B14" s="8"/>
      <c r="C14" s="9">
        <v>1692950</v>
      </c>
      <c r="D14" s="9"/>
      <c r="E14" s="9">
        <v>44176574004</v>
      </c>
      <c r="F14" s="9"/>
      <c r="G14" s="9">
        <v>43603341709.724998</v>
      </c>
      <c r="H14" s="9"/>
      <c r="I14" s="9">
        <v>1817862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3510812</v>
      </c>
      <c r="R14" s="9"/>
      <c r="S14" s="9">
        <v>13470</v>
      </c>
      <c r="T14" s="9"/>
      <c r="U14" s="9">
        <v>44176574004</v>
      </c>
      <c r="V14" s="9"/>
      <c r="W14" s="9">
        <v>47009258346.042</v>
      </c>
      <c r="X14" s="8"/>
      <c r="Y14" s="10">
        <f t="shared" si="0"/>
        <v>2.1275883635907752E-2</v>
      </c>
      <c r="AA14" s="48"/>
    </row>
    <row r="15" spans="1:28" s="11" customFormat="1" ht="22.5" x14ac:dyDescent="0.55000000000000004">
      <c r="A15" s="43" t="s">
        <v>173</v>
      </c>
      <c r="B15" s="8"/>
      <c r="C15" s="9">
        <v>1324786</v>
      </c>
      <c r="D15" s="9"/>
      <c r="E15" s="9">
        <v>43415242000</v>
      </c>
      <c r="F15" s="9"/>
      <c r="G15" s="9">
        <v>48198668952.779999</v>
      </c>
      <c r="H15" s="9"/>
      <c r="I15" s="9">
        <v>276446</v>
      </c>
      <c r="J15" s="9"/>
      <c r="K15" s="9">
        <v>9976116284</v>
      </c>
      <c r="L15" s="9"/>
      <c r="M15" s="9">
        <v>0</v>
      </c>
      <c r="N15" s="9"/>
      <c r="O15" s="9">
        <v>0</v>
      </c>
      <c r="P15" s="9"/>
      <c r="Q15" s="9">
        <v>1601232</v>
      </c>
      <c r="R15" s="9"/>
      <c r="S15" s="9">
        <v>36510</v>
      </c>
      <c r="T15" s="9"/>
      <c r="U15" s="9">
        <v>53391358284</v>
      </c>
      <c r="V15" s="9"/>
      <c r="W15" s="9">
        <v>58113137487.096001</v>
      </c>
      <c r="X15" s="8"/>
      <c r="Y15" s="10">
        <f t="shared" si="0"/>
        <v>2.6301379651463147E-2</v>
      </c>
      <c r="AA15" s="48"/>
    </row>
    <row r="16" spans="1:28" s="11" customFormat="1" ht="22.5" x14ac:dyDescent="0.55000000000000004">
      <c r="A16" s="43" t="s">
        <v>19</v>
      </c>
      <c r="B16" s="8"/>
      <c r="C16" s="9">
        <v>548956</v>
      </c>
      <c r="D16" s="9"/>
      <c r="E16" s="9">
        <v>14469198812</v>
      </c>
      <c r="F16" s="9"/>
      <c r="G16" s="9">
        <v>36141029612.514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548956</v>
      </c>
      <c r="R16" s="9"/>
      <c r="S16" s="9">
        <v>56380</v>
      </c>
      <c r="T16" s="9"/>
      <c r="U16" s="9">
        <v>14469198812</v>
      </c>
      <c r="V16" s="9"/>
      <c r="W16" s="9">
        <v>30765985951.284</v>
      </c>
      <c r="X16" s="8"/>
      <c r="Y16" s="10">
        <f t="shared" si="0"/>
        <v>1.3924353628918794E-2</v>
      </c>
      <c r="AA16" s="48"/>
    </row>
    <row r="17" spans="1:27" s="11" customFormat="1" ht="22.5" x14ac:dyDescent="0.55000000000000004">
      <c r="A17" s="43" t="s">
        <v>63</v>
      </c>
      <c r="B17" s="8"/>
      <c r="C17" s="9">
        <v>7530932</v>
      </c>
      <c r="D17" s="9"/>
      <c r="E17" s="9">
        <v>72370814063</v>
      </c>
      <c r="F17" s="9"/>
      <c r="G17" s="9">
        <v>49782717648.089996</v>
      </c>
      <c r="H17" s="9"/>
      <c r="I17" s="9">
        <v>3157862</v>
      </c>
      <c r="J17" s="9"/>
      <c r="K17" s="9">
        <v>20164833228</v>
      </c>
      <c r="L17" s="9"/>
      <c r="M17" s="9">
        <v>0</v>
      </c>
      <c r="N17" s="9"/>
      <c r="O17" s="9">
        <v>0</v>
      </c>
      <c r="P17" s="9"/>
      <c r="Q17" s="9">
        <v>10688794</v>
      </c>
      <c r="R17" s="9"/>
      <c r="S17" s="9">
        <v>6870</v>
      </c>
      <c r="T17" s="9"/>
      <c r="U17" s="9">
        <v>92535647291</v>
      </c>
      <c r="V17" s="9"/>
      <c r="W17" s="9">
        <v>72995094292.059006</v>
      </c>
      <c r="X17" s="8"/>
      <c r="Y17" s="10">
        <f t="shared" si="0"/>
        <v>3.3036792895515255E-2</v>
      </c>
      <c r="AA17" s="48"/>
    </row>
    <row r="18" spans="1:27" s="11" customFormat="1" ht="22.5" x14ac:dyDescent="0.55000000000000004">
      <c r="A18" s="43" t="s">
        <v>21</v>
      </c>
      <c r="B18" s="8"/>
      <c r="C18" s="9">
        <v>4858308</v>
      </c>
      <c r="D18" s="9"/>
      <c r="E18" s="9">
        <v>46414824214</v>
      </c>
      <c r="F18" s="9"/>
      <c r="G18" s="9">
        <v>49791125004.893997</v>
      </c>
      <c r="H18" s="9"/>
      <c r="I18" s="9">
        <v>0</v>
      </c>
      <c r="J18" s="9"/>
      <c r="K18" s="9">
        <v>0</v>
      </c>
      <c r="L18" s="9"/>
      <c r="M18" s="9">
        <v>-4858308</v>
      </c>
      <c r="N18" s="9"/>
      <c r="O18" s="9">
        <v>43597095108</v>
      </c>
      <c r="P18" s="9"/>
      <c r="Q18" s="9">
        <v>0</v>
      </c>
      <c r="R18" s="9"/>
      <c r="S18" s="9">
        <v>0</v>
      </c>
      <c r="T18" s="9"/>
      <c r="U18" s="9">
        <v>0</v>
      </c>
      <c r="V18" s="9"/>
      <c r="W18" s="9">
        <v>0</v>
      </c>
      <c r="X18" s="8"/>
      <c r="Y18" s="10">
        <f t="shared" si="0"/>
        <v>0</v>
      </c>
      <c r="AA18" s="48"/>
    </row>
    <row r="19" spans="1:27" s="11" customFormat="1" ht="22.5" x14ac:dyDescent="0.55000000000000004">
      <c r="A19" s="43" t="s">
        <v>23</v>
      </c>
      <c r="B19" s="8"/>
      <c r="C19" s="9">
        <v>3863168</v>
      </c>
      <c r="D19" s="9"/>
      <c r="E19" s="9">
        <v>45578917666</v>
      </c>
      <c r="F19" s="9"/>
      <c r="G19" s="9">
        <v>61673325335.424004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3863168</v>
      </c>
      <c r="R19" s="9"/>
      <c r="S19" s="9">
        <v>14400</v>
      </c>
      <c r="T19" s="9"/>
      <c r="U19" s="9">
        <v>45578917666</v>
      </c>
      <c r="V19" s="9"/>
      <c r="W19" s="9">
        <v>55298622965.760002</v>
      </c>
      <c r="X19" s="8"/>
      <c r="Y19" s="10">
        <f t="shared" si="0"/>
        <v>2.5027560715484141E-2</v>
      </c>
      <c r="AA19" s="48"/>
    </row>
    <row r="20" spans="1:27" s="11" customFormat="1" ht="22.5" x14ac:dyDescent="0.55000000000000004">
      <c r="A20" s="43" t="s">
        <v>25</v>
      </c>
      <c r="B20" s="8"/>
      <c r="C20" s="9">
        <v>1195203</v>
      </c>
      <c r="D20" s="9"/>
      <c r="E20" s="9">
        <v>41764189456</v>
      </c>
      <c r="F20" s="9"/>
      <c r="G20" s="9">
        <v>45385096910.129997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1195203</v>
      </c>
      <c r="R20" s="9"/>
      <c r="S20" s="9">
        <v>27750</v>
      </c>
      <c r="T20" s="9"/>
      <c r="U20" s="9">
        <v>41764189456</v>
      </c>
      <c r="V20" s="9"/>
      <c r="W20" s="9">
        <v>32969540294.662498</v>
      </c>
      <c r="X20" s="8"/>
      <c r="Y20" s="10">
        <f t="shared" si="0"/>
        <v>1.4921658573617361E-2</v>
      </c>
      <c r="AA20" s="48"/>
    </row>
    <row r="21" spans="1:27" s="11" customFormat="1" ht="22.5" x14ac:dyDescent="0.55000000000000004">
      <c r="A21" s="43" t="s">
        <v>184</v>
      </c>
      <c r="B21" s="8"/>
      <c r="C21" s="9">
        <v>328324</v>
      </c>
      <c r="D21" s="9"/>
      <c r="E21" s="9">
        <v>12438463983</v>
      </c>
      <c r="F21" s="9"/>
      <c r="G21" s="9">
        <v>12353122372.77</v>
      </c>
      <c r="H21" s="9"/>
      <c r="I21" s="9">
        <v>959836</v>
      </c>
      <c r="J21" s="9"/>
      <c r="K21" s="9">
        <v>37390236518</v>
      </c>
      <c r="L21" s="9"/>
      <c r="M21" s="9">
        <v>0</v>
      </c>
      <c r="N21" s="9"/>
      <c r="O21" s="9">
        <v>0</v>
      </c>
      <c r="P21" s="9"/>
      <c r="Q21" s="9">
        <v>1288160</v>
      </c>
      <c r="R21" s="9"/>
      <c r="S21" s="9">
        <v>39000</v>
      </c>
      <c r="T21" s="9"/>
      <c r="U21" s="9">
        <v>49828700501</v>
      </c>
      <c r="V21" s="9"/>
      <c r="W21" s="9">
        <v>49939322472</v>
      </c>
      <c r="X21" s="8"/>
      <c r="Y21" s="10">
        <f t="shared" si="0"/>
        <v>2.2601999077481803E-2</v>
      </c>
      <c r="AA21" s="48"/>
    </row>
    <row r="22" spans="1:27" s="11" customFormat="1" ht="22.5" x14ac:dyDescent="0.55000000000000004">
      <c r="A22" s="43" t="s">
        <v>26</v>
      </c>
      <c r="B22" s="8"/>
      <c r="C22" s="9">
        <v>7573702</v>
      </c>
      <c r="D22" s="9"/>
      <c r="E22" s="9">
        <v>39458127917</v>
      </c>
      <c r="F22" s="9"/>
      <c r="G22" s="9">
        <v>30987875955.279598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7573702</v>
      </c>
      <c r="R22" s="9"/>
      <c r="S22" s="9">
        <v>4043</v>
      </c>
      <c r="T22" s="9"/>
      <c r="U22" s="9">
        <v>39458127917</v>
      </c>
      <c r="V22" s="9"/>
      <c r="W22" s="9">
        <v>30438285346.743301</v>
      </c>
      <c r="X22" s="8"/>
      <c r="Y22" s="10">
        <f t="shared" si="0"/>
        <v>1.3776039867440113E-2</v>
      </c>
      <c r="AA22" s="48"/>
    </row>
    <row r="23" spans="1:27" s="11" customFormat="1" ht="22.5" x14ac:dyDescent="0.55000000000000004">
      <c r="A23" s="43" t="s">
        <v>130</v>
      </c>
      <c r="B23" s="8"/>
      <c r="C23" s="9">
        <v>5696215</v>
      </c>
      <c r="D23" s="9"/>
      <c r="E23" s="9">
        <v>39320017304</v>
      </c>
      <c r="F23" s="9"/>
      <c r="G23" s="9">
        <v>36805096384.875</v>
      </c>
      <c r="H23" s="9"/>
      <c r="I23" s="9">
        <v>1476417</v>
      </c>
      <c r="J23" s="9"/>
      <c r="K23" s="9">
        <v>10138959717</v>
      </c>
      <c r="L23" s="9"/>
      <c r="M23" s="9">
        <v>0</v>
      </c>
      <c r="N23" s="9"/>
      <c r="O23" s="9">
        <v>0</v>
      </c>
      <c r="P23" s="9"/>
      <c r="Q23" s="9">
        <v>7172632</v>
      </c>
      <c r="R23" s="9"/>
      <c r="S23" s="9">
        <v>6760</v>
      </c>
      <c r="T23" s="9"/>
      <c r="U23" s="9">
        <v>49458977021</v>
      </c>
      <c r="V23" s="9"/>
      <c r="W23" s="9">
        <v>48198494715.695999</v>
      </c>
      <c r="X23" s="8"/>
      <c r="Y23" s="10">
        <f t="shared" si="0"/>
        <v>2.1814119198572787E-2</v>
      </c>
      <c r="AA23" s="48"/>
    </row>
    <row r="24" spans="1:27" s="11" customFormat="1" ht="22.5" x14ac:dyDescent="0.55000000000000004">
      <c r="A24" s="43" t="s">
        <v>28</v>
      </c>
      <c r="B24" s="8"/>
      <c r="C24" s="9">
        <v>600996</v>
      </c>
      <c r="D24" s="9"/>
      <c r="E24" s="9">
        <v>17024651539</v>
      </c>
      <c r="F24" s="9"/>
      <c r="G24" s="9">
        <v>21477251653.110001</v>
      </c>
      <c r="H24" s="9"/>
      <c r="I24" s="9">
        <v>0</v>
      </c>
      <c r="J24" s="9"/>
      <c r="K24" s="9">
        <v>0</v>
      </c>
      <c r="L24" s="9"/>
      <c r="M24" s="9">
        <v>-600996</v>
      </c>
      <c r="N24" s="9"/>
      <c r="O24" s="9">
        <v>17284727182</v>
      </c>
      <c r="P24" s="9"/>
      <c r="Q24" s="9">
        <v>0</v>
      </c>
      <c r="R24" s="9"/>
      <c r="S24" s="9">
        <v>0</v>
      </c>
      <c r="T24" s="9"/>
      <c r="U24" s="9">
        <v>0</v>
      </c>
      <c r="V24" s="9"/>
      <c r="W24" s="9">
        <v>0</v>
      </c>
      <c r="X24" s="8"/>
      <c r="Y24" s="10">
        <f t="shared" si="0"/>
        <v>0</v>
      </c>
      <c r="AA24" s="48"/>
    </row>
    <row r="25" spans="1:27" s="11" customFormat="1" ht="22.5" x14ac:dyDescent="0.55000000000000004">
      <c r="A25" s="43" t="s">
        <v>29</v>
      </c>
      <c r="B25" s="8"/>
      <c r="C25" s="9">
        <v>664532</v>
      </c>
      <c r="D25" s="9"/>
      <c r="E25" s="9">
        <v>22191884452</v>
      </c>
      <c r="F25" s="9"/>
      <c r="G25" s="9">
        <v>43928439300.900002</v>
      </c>
      <c r="H25" s="9"/>
      <c r="I25" s="9">
        <v>0</v>
      </c>
      <c r="J25" s="9"/>
      <c r="K25" s="9">
        <v>0</v>
      </c>
      <c r="L25" s="9"/>
      <c r="M25" s="9">
        <v>-19500</v>
      </c>
      <c r="N25" s="9"/>
      <c r="O25" s="9">
        <v>1323627283</v>
      </c>
      <c r="P25" s="9"/>
      <c r="Q25" s="9">
        <v>645032</v>
      </c>
      <c r="R25" s="9"/>
      <c r="S25" s="9">
        <v>62900</v>
      </c>
      <c r="T25" s="9"/>
      <c r="U25" s="9">
        <v>21540686696</v>
      </c>
      <c r="V25" s="9"/>
      <c r="W25" s="9">
        <v>40331106348.839996</v>
      </c>
      <c r="X25" s="8"/>
      <c r="Y25" s="10">
        <f t="shared" si="0"/>
        <v>1.8253424022750767E-2</v>
      </c>
      <c r="AA25" s="48"/>
    </row>
    <row r="26" spans="1:27" s="11" customFormat="1" ht="22.5" x14ac:dyDescent="0.55000000000000004">
      <c r="A26" s="43" t="s">
        <v>175</v>
      </c>
      <c r="B26" s="8"/>
      <c r="C26" s="9">
        <v>688153</v>
      </c>
      <c r="D26" s="9"/>
      <c r="E26" s="9">
        <v>33169675430</v>
      </c>
      <c r="F26" s="9"/>
      <c r="G26" s="9">
        <v>37862637402.127502</v>
      </c>
      <c r="H26" s="9"/>
      <c r="I26" s="9">
        <v>98765</v>
      </c>
      <c r="J26" s="9"/>
      <c r="K26" s="9">
        <v>4774680878</v>
      </c>
      <c r="L26" s="9"/>
      <c r="M26" s="9">
        <v>0</v>
      </c>
      <c r="N26" s="9"/>
      <c r="O26" s="9">
        <v>0</v>
      </c>
      <c r="P26" s="9"/>
      <c r="Q26" s="9">
        <v>786918</v>
      </c>
      <c r="R26" s="9"/>
      <c r="S26" s="9">
        <v>48200</v>
      </c>
      <c r="T26" s="9"/>
      <c r="U26" s="9">
        <v>37944356308</v>
      </c>
      <c r="V26" s="9"/>
      <c r="W26" s="9">
        <v>37703767386.779999</v>
      </c>
      <c r="X26" s="8"/>
      <c r="Y26" s="10">
        <f t="shared" si="0"/>
        <v>1.7064318727419477E-2</v>
      </c>
      <c r="AA26" s="48"/>
    </row>
    <row r="27" spans="1:27" s="11" customFormat="1" ht="22.5" x14ac:dyDescent="0.55000000000000004">
      <c r="A27" s="43" t="s">
        <v>31</v>
      </c>
      <c r="B27" s="8"/>
      <c r="C27" s="9">
        <v>875355</v>
      </c>
      <c r="D27" s="9"/>
      <c r="E27" s="9">
        <v>19397572173</v>
      </c>
      <c r="F27" s="9"/>
      <c r="G27" s="9">
        <v>28549511184.577499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875355</v>
      </c>
      <c r="R27" s="9"/>
      <c r="S27" s="9">
        <v>28620</v>
      </c>
      <c r="T27" s="9"/>
      <c r="U27" s="9">
        <v>19397572173</v>
      </c>
      <c r="V27" s="9"/>
      <c r="W27" s="9">
        <v>24903596772.404999</v>
      </c>
      <c r="X27" s="8"/>
      <c r="Y27" s="10">
        <f t="shared" si="0"/>
        <v>1.1271099474596745E-2</v>
      </c>
      <c r="AA27" s="48"/>
    </row>
    <row r="28" spans="1:27" s="11" customFormat="1" ht="22.5" x14ac:dyDescent="0.55000000000000004">
      <c r="A28" s="43" t="s">
        <v>32</v>
      </c>
      <c r="B28" s="8"/>
      <c r="C28" s="9">
        <v>4000000</v>
      </c>
      <c r="D28" s="9"/>
      <c r="E28" s="9">
        <v>46849387363</v>
      </c>
      <c r="F28" s="9"/>
      <c r="G28" s="9">
        <v>62784198000</v>
      </c>
      <c r="H28" s="9"/>
      <c r="I28" s="9">
        <v>0</v>
      </c>
      <c r="J28" s="9"/>
      <c r="K28" s="9">
        <v>0</v>
      </c>
      <c r="L28" s="9"/>
      <c r="M28" s="9">
        <v>-300000</v>
      </c>
      <c r="N28" s="9"/>
      <c r="O28" s="9">
        <v>5609954958</v>
      </c>
      <c r="P28" s="9"/>
      <c r="Q28" s="9">
        <v>3700000</v>
      </c>
      <c r="R28" s="9"/>
      <c r="S28" s="9">
        <v>18070</v>
      </c>
      <c r="T28" s="9"/>
      <c r="U28" s="9">
        <v>43335683309</v>
      </c>
      <c r="V28" s="9"/>
      <c r="W28" s="9">
        <v>66461188950</v>
      </c>
      <c r="X28" s="8"/>
      <c r="Y28" s="10">
        <f t="shared" si="0"/>
        <v>3.0079617763706608E-2</v>
      </c>
      <c r="AA28" s="48"/>
    </row>
    <row r="29" spans="1:27" s="11" customFormat="1" ht="22.5" x14ac:dyDescent="0.55000000000000004">
      <c r="A29" s="43" t="s">
        <v>172</v>
      </c>
      <c r="B29" s="8"/>
      <c r="C29" s="9">
        <v>2000</v>
      </c>
      <c r="D29" s="9"/>
      <c r="E29" s="9">
        <v>5627214</v>
      </c>
      <c r="F29" s="9"/>
      <c r="G29" s="9">
        <v>4703844.5999999996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2000</v>
      </c>
      <c r="R29" s="9"/>
      <c r="S29" s="9">
        <v>2154</v>
      </c>
      <c r="T29" s="9"/>
      <c r="U29" s="9">
        <v>5627214</v>
      </c>
      <c r="V29" s="9"/>
      <c r="W29" s="9">
        <v>4282367.4000000004</v>
      </c>
      <c r="X29" s="8"/>
      <c r="Y29" s="10">
        <f t="shared" si="0"/>
        <v>1.9381533275407663E-6</v>
      </c>
      <c r="AA29" s="48"/>
    </row>
    <row r="30" spans="1:27" s="11" customFormat="1" ht="22.5" x14ac:dyDescent="0.55000000000000004">
      <c r="A30" s="43" t="s">
        <v>168</v>
      </c>
      <c r="B30" s="8"/>
      <c r="C30" s="9">
        <v>18072680</v>
      </c>
      <c r="D30" s="9"/>
      <c r="E30" s="9">
        <v>51452189017</v>
      </c>
      <c r="F30" s="9"/>
      <c r="G30" s="9">
        <v>48505898395.800003</v>
      </c>
      <c r="H30" s="9"/>
      <c r="I30" s="9">
        <v>5047008</v>
      </c>
      <c r="J30" s="9"/>
      <c r="K30" s="9">
        <v>13802796158</v>
      </c>
      <c r="L30" s="9"/>
      <c r="M30" s="9">
        <v>0</v>
      </c>
      <c r="N30" s="9"/>
      <c r="O30" s="9">
        <v>0</v>
      </c>
      <c r="P30" s="9"/>
      <c r="Q30" s="9">
        <v>23119688</v>
      </c>
      <c r="R30" s="9"/>
      <c r="S30" s="9">
        <v>2687</v>
      </c>
      <c r="T30" s="9"/>
      <c r="U30" s="9">
        <v>65254985175</v>
      </c>
      <c r="V30" s="9"/>
      <c r="W30" s="9">
        <v>61752972176.146797</v>
      </c>
      <c r="X30" s="8"/>
      <c r="Y30" s="10">
        <f t="shared" si="0"/>
        <v>2.7948729599597467E-2</v>
      </c>
      <c r="AA30" s="48"/>
    </row>
    <row r="31" spans="1:27" s="11" customFormat="1" ht="22.5" x14ac:dyDescent="0.55000000000000004">
      <c r="A31" s="43" t="s">
        <v>33</v>
      </c>
      <c r="B31" s="8"/>
      <c r="C31" s="9">
        <v>10058572</v>
      </c>
      <c r="D31" s="9"/>
      <c r="E31" s="9">
        <v>54856342768</v>
      </c>
      <c r="F31" s="9"/>
      <c r="G31" s="9">
        <v>82689443316.882004</v>
      </c>
      <c r="H31" s="9"/>
      <c r="I31" s="9">
        <v>1451217</v>
      </c>
      <c r="J31" s="9"/>
      <c r="K31" s="9">
        <v>12666355675</v>
      </c>
      <c r="L31" s="9"/>
      <c r="M31" s="9">
        <v>0</v>
      </c>
      <c r="N31" s="9"/>
      <c r="O31" s="9">
        <v>0</v>
      </c>
      <c r="P31" s="9"/>
      <c r="Q31" s="9">
        <v>11509789</v>
      </c>
      <c r="R31" s="9"/>
      <c r="S31" s="9">
        <v>8680</v>
      </c>
      <c r="T31" s="9"/>
      <c r="U31" s="9">
        <v>67522698443</v>
      </c>
      <c r="V31" s="9"/>
      <c r="W31" s="9">
        <v>99310533957.306</v>
      </c>
      <c r="X31" s="8"/>
      <c r="Y31" s="10">
        <f t="shared" si="0"/>
        <v>4.4946877245796997E-2</v>
      </c>
      <c r="AA31" s="48"/>
    </row>
    <row r="32" spans="1:27" s="11" customFormat="1" ht="22.5" x14ac:dyDescent="0.55000000000000004">
      <c r="A32" s="43" t="s">
        <v>131</v>
      </c>
      <c r="B32" s="8"/>
      <c r="C32" s="9">
        <v>4078546</v>
      </c>
      <c r="D32" s="9"/>
      <c r="E32" s="9">
        <v>51572380054</v>
      </c>
      <c r="F32" s="9"/>
      <c r="G32" s="9">
        <v>38150762108.733002</v>
      </c>
      <c r="H32" s="9"/>
      <c r="I32" s="9">
        <v>1359083</v>
      </c>
      <c r="J32" s="9"/>
      <c r="K32" s="9">
        <v>12666580977</v>
      </c>
      <c r="L32" s="9"/>
      <c r="M32" s="9">
        <v>0</v>
      </c>
      <c r="N32" s="9"/>
      <c r="O32" s="9">
        <v>0</v>
      </c>
      <c r="P32" s="9"/>
      <c r="Q32" s="9">
        <v>5437629</v>
      </c>
      <c r="R32" s="9"/>
      <c r="S32" s="9">
        <v>9270</v>
      </c>
      <c r="T32" s="9"/>
      <c r="U32" s="9">
        <v>64238961031</v>
      </c>
      <c r="V32" s="9"/>
      <c r="W32" s="9">
        <v>50106900246.061501</v>
      </c>
      <c r="X32" s="8"/>
      <c r="Y32" s="10">
        <f t="shared" si="0"/>
        <v>2.2677842971777086E-2</v>
      </c>
      <c r="AA32" s="48"/>
    </row>
    <row r="33" spans="1:27" s="11" customFormat="1" ht="22.5" x14ac:dyDescent="0.55000000000000004">
      <c r="A33" s="43" t="s">
        <v>34</v>
      </c>
      <c r="B33" s="8"/>
      <c r="C33" s="9">
        <v>2800000</v>
      </c>
      <c r="D33" s="9"/>
      <c r="E33" s="9">
        <v>16225262455</v>
      </c>
      <c r="F33" s="9"/>
      <c r="G33" s="9">
        <v>20179215000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2800000</v>
      </c>
      <c r="R33" s="9"/>
      <c r="S33" s="9">
        <v>6950</v>
      </c>
      <c r="T33" s="9"/>
      <c r="U33" s="9">
        <v>16225262455</v>
      </c>
      <c r="V33" s="9"/>
      <c r="W33" s="9">
        <v>19344213000</v>
      </c>
      <c r="X33" s="8"/>
      <c r="Y33" s="10">
        <f t="shared" si="0"/>
        <v>8.754982301286747E-3</v>
      </c>
      <c r="AA33" s="48"/>
    </row>
    <row r="34" spans="1:27" s="11" customFormat="1" ht="22.5" x14ac:dyDescent="0.55000000000000004">
      <c r="A34" s="43" t="s">
        <v>57</v>
      </c>
      <c r="B34" s="8"/>
      <c r="C34" s="9">
        <v>2222267</v>
      </c>
      <c r="D34" s="9"/>
      <c r="E34" s="9">
        <v>54446039034</v>
      </c>
      <c r="F34" s="9"/>
      <c r="G34" s="9">
        <v>34284370816.152</v>
      </c>
      <c r="H34" s="9"/>
      <c r="I34" s="9">
        <v>952233</v>
      </c>
      <c r="J34" s="9"/>
      <c r="K34" s="9">
        <v>14539569367</v>
      </c>
      <c r="L34" s="9"/>
      <c r="M34" s="9">
        <v>0</v>
      </c>
      <c r="N34" s="9"/>
      <c r="O34" s="9">
        <v>0</v>
      </c>
      <c r="P34" s="9"/>
      <c r="Q34" s="9">
        <v>3174500</v>
      </c>
      <c r="R34" s="9"/>
      <c r="S34" s="9">
        <v>15240</v>
      </c>
      <c r="T34" s="9"/>
      <c r="U34" s="9">
        <v>68985608401</v>
      </c>
      <c r="V34" s="9"/>
      <c r="W34" s="9">
        <v>48091522689</v>
      </c>
      <c r="X34" s="8"/>
      <c r="Y34" s="10">
        <f t="shared" si="0"/>
        <v>2.1765704812293216E-2</v>
      </c>
      <c r="AA34" s="48"/>
    </row>
    <row r="35" spans="1:27" s="11" customFormat="1" ht="22.5" x14ac:dyDescent="0.55000000000000004">
      <c r="A35" s="43" t="s">
        <v>36</v>
      </c>
      <c r="B35" s="8"/>
      <c r="C35" s="9">
        <v>2217220</v>
      </c>
      <c r="D35" s="9"/>
      <c r="E35" s="9">
        <v>44891022376</v>
      </c>
      <c r="F35" s="9"/>
      <c r="G35" s="9">
        <v>63806597311.949997</v>
      </c>
      <c r="H35" s="9"/>
      <c r="I35" s="9">
        <v>0</v>
      </c>
      <c r="J35" s="9"/>
      <c r="K35" s="9">
        <v>0</v>
      </c>
      <c r="L35" s="9"/>
      <c r="M35" s="9">
        <v>-928143</v>
      </c>
      <c r="N35" s="9"/>
      <c r="O35" s="9">
        <v>26739380056</v>
      </c>
      <c r="P35" s="9"/>
      <c r="Q35" s="9">
        <v>1289077</v>
      </c>
      <c r="R35" s="9"/>
      <c r="S35" s="9">
        <v>26780</v>
      </c>
      <c r="T35" s="9"/>
      <c r="U35" s="9">
        <v>26099342621</v>
      </c>
      <c r="V35" s="9"/>
      <c r="W35" s="9">
        <v>34316079241.743</v>
      </c>
      <c r="X35" s="8"/>
      <c r="Y35" s="10">
        <f t="shared" si="0"/>
        <v>1.5531087587332371E-2</v>
      </c>
      <c r="AA35" s="48"/>
    </row>
    <row r="36" spans="1:27" s="11" customFormat="1" ht="22.5" x14ac:dyDescent="0.55000000000000004">
      <c r="A36" s="43" t="s">
        <v>37</v>
      </c>
      <c r="B36" s="8"/>
      <c r="C36" s="9">
        <v>3739850</v>
      </c>
      <c r="D36" s="9"/>
      <c r="E36" s="9">
        <v>59254024491</v>
      </c>
      <c r="F36" s="9"/>
      <c r="G36" s="9">
        <v>85430399569.649994</v>
      </c>
      <c r="H36" s="9"/>
      <c r="I36" s="9">
        <v>0</v>
      </c>
      <c r="J36" s="9"/>
      <c r="K36" s="9">
        <v>0</v>
      </c>
      <c r="L36" s="9"/>
      <c r="M36" s="9">
        <v>-1524938</v>
      </c>
      <c r="N36" s="9"/>
      <c r="O36" s="9">
        <v>33765462440</v>
      </c>
      <c r="P36" s="9"/>
      <c r="Q36" s="9">
        <v>2214912</v>
      </c>
      <c r="R36" s="9"/>
      <c r="S36" s="9">
        <v>21730</v>
      </c>
      <c r="T36" s="9"/>
      <c r="U36" s="9">
        <v>35092971617</v>
      </c>
      <c r="V36" s="9"/>
      <c r="W36" s="9">
        <v>47843664035.328003</v>
      </c>
      <c r="X36" s="8"/>
      <c r="Y36" s="10">
        <f t="shared" si="0"/>
        <v>2.1653526657197473E-2</v>
      </c>
      <c r="AA36" s="48"/>
    </row>
    <row r="37" spans="1:27" s="11" customFormat="1" ht="22.5" x14ac:dyDescent="0.55000000000000004">
      <c r="A37" s="43" t="s">
        <v>169</v>
      </c>
      <c r="B37" s="8"/>
      <c r="C37" s="9">
        <v>1404731</v>
      </c>
      <c r="D37" s="9"/>
      <c r="E37" s="9">
        <v>35675494741</v>
      </c>
      <c r="F37" s="9"/>
      <c r="G37" s="9">
        <v>39238077100.455002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1404731</v>
      </c>
      <c r="R37" s="9"/>
      <c r="S37" s="9">
        <v>26400</v>
      </c>
      <c r="T37" s="9"/>
      <c r="U37" s="9">
        <v>35675494741</v>
      </c>
      <c r="V37" s="9"/>
      <c r="W37" s="9">
        <v>36864243254.519997</v>
      </c>
      <c r="X37" s="8"/>
      <c r="Y37" s="10">
        <f t="shared" si="0"/>
        <v>1.6684359154009103E-2</v>
      </c>
      <c r="AA37" s="48"/>
    </row>
    <row r="38" spans="1:27" s="11" customFormat="1" ht="22.5" x14ac:dyDescent="0.55000000000000004">
      <c r="A38" s="43" t="s">
        <v>60</v>
      </c>
      <c r="B38" s="8"/>
      <c r="C38" s="9">
        <v>3523835</v>
      </c>
      <c r="D38" s="9"/>
      <c r="E38" s="9">
        <v>39804478080</v>
      </c>
      <c r="F38" s="9"/>
      <c r="G38" s="9">
        <v>36219656999.294998</v>
      </c>
      <c r="H38" s="9"/>
      <c r="I38" s="9">
        <v>1228578</v>
      </c>
      <c r="J38" s="9"/>
      <c r="K38" s="9">
        <v>11560411914</v>
      </c>
      <c r="L38" s="9"/>
      <c r="M38" s="9">
        <v>0</v>
      </c>
      <c r="N38" s="9"/>
      <c r="O38" s="9">
        <v>0</v>
      </c>
      <c r="P38" s="9"/>
      <c r="Q38" s="9">
        <v>4752413</v>
      </c>
      <c r="R38" s="9"/>
      <c r="S38" s="9">
        <v>9580</v>
      </c>
      <c r="T38" s="9"/>
      <c r="U38" s="9">
        <v>51364889994</v>
      </c>
      <c r="V38" s="9"/>
      <c r="W38" s="9">
        <v>45257224246.586998</v>
      </c>
      <c r="X38" s="8"/>
      <c r="Y38" s="10">
        <f t="shared" si="0"/>
        <v>2.048293188687669E-2</v>
      </c>
      <c r="AA38" s="48"/>
    </row>
    <row r="39" spans="1:27" s="11" customFormat="1" ht="22.5" x14ac:dyDescent="0.55000000000000004">
      <c r="A39" s="43" t="s">
        <v>40</v>
      </c>
      <c r="B39" s="8"/>
      <c r="C39" s="9">
        <v>5536099</v>
      </c>
      <c r="D39" s="9"/>
      <c r="E39" s="9">
        <v>43112023825</v>
      </c>
      <c r="F39" s="9"/>
      <c r="G39" s="9">
        <v>48923085385.345497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5536099</v>
      </c>
      <c r="R39" s="9"/>
      <c r="S39" s="9">
        <v>8720</v>
      </c>
      <c r="T39" s="9"/>
      <c r="U39" s="9">
        <v>43112023825</v>
      </c>
      <c r="V39" s="9"/>
      <c r="W39" s="9">
        <v>47987548319.484001</v>
      </c>
      <c r="X39" s="8"/>
      <c r="Y39" s="10">
        <f t="shared" si="0"/>
        <v>2.1718647133342928E-2</v>
      </c>
      <c r="AA39" s="48"/>
    </row>
    <row r="40" spans="1:27" s="11" customFormat="1" ht="22.5" x14ac:dyDescent="0.55000000000000004">
      <c r="A40" s="43" t="s">
        <v>59</v>
      </c>
      <c r="B40" s="8"/>
      <c r="C40" s="9">
        <v>5817992</v>
      </c>
      <c r="D40" s="9"/>
      <c r="E40" s="9">
        <v>29466077137</v>
      </c>
      <c r="F40" s="9"/>
      <c r="G40" s="9">
        <v>31577227213.896</v>
      </c>
      <c r="H40" s="9"/>
      <c r="I40" s="9">
        <v>98437</v>
      </c>
      <c r="J40" s="9"/>
      <c r="K40" s="9">
        <v>453615456</v>
      </c>
      <c r="L40" s="9"/>
      <c r="M40" s="9">
        <v>0</v>
      </c>
      <c r="N40" s="9"/>
      <c r="O40" s="9">
        <v>0</v>
      </c>
      <c r="P40" s="9"/>
      <c r="Q40" s="9">
        <v>5916429</v>
      </c>
      <c r="R40" s="9"/>
      <c r="S40" s="9">
        <v>4486</v>
      </c>
      <c r="T40" s="9"/>
      <c r="U40" s="9">
        <v>29919692593</v>
      </c>
      <c r="V40" s="9"/>
      <c r="W40" s="9">
        <v>26383180946.060699</v>
      </c>
      <c r="X40" s="8"/>
      <c r="Y40" s="10">
        <f t="shared" si="0"/>
        <v>1.1940743323825434E-2</v>
      </c>
      <c r="AA40" s="48"/>
    </row>
    <row r="41" spans="1:27" s="11" customFormat="1" ht="22.5" x14ac:dyDescent="0.55000000000000004">
      <c r="A41" s="43" t="s">
        <v>139</v>
      </c>
      <c r="B41" s="8"/>
      <c r="C41" s="9">
        <v>8899697</v>
      </c>
      <c r="D41" s="9"/>
      <c r="E41" s="9">
        <v>36887345114</v>
      </c>
      <c r="F41" s="9"/>
      <c r="G41" s="9">
        <v>32016365822.514099</v>
      </c>
      <c r="H41" s="9"/>
      <c r="I41" s="9">
        <v>1784070</v>
      </c>
      <c r="J41" s="9"/>
      <c r="K41" s="9">
        <v>6106777929</v>
      </c>
      <c r="L41" s="9"/>
      <c r="M41" s="9">
        <v>0</v>
      </c>
      <c r="N41" s="9"/>
      <c r="O41" s="9">
        <v>0</v>
      </c>
      <c r="P41" s="9"/>
      <c r="Q41" s="9">
        <v>10683767</v>
      </c>
      <c r="R41" s="9"/>
      <c r="S41" s="9">
        <v>3302</v>
      </c>
      <c r="T41" s="9"/>
      <c r="U41" s="9">
        <v>42994123043</v>
      </c>
      <c r="V41" s="9"/>
      <c r="W41" s="9">
        <v>35067895732.127701</v>
      </c>
      <c r="X41" s="8"/>
      <c r="Y41" s="10">
        <f t="shared" si="0"/>
        <v>1.5871351627390944E-2</v>
      </c>
      <c r="AA41" s="48"/>
    </row>
    <row r="42" spans="1:27" s="11" customFormat="1" ht="22.5" x14ac:dyDescent="0.55000000000000004">
      <c r="A42" s="43" t="s">
        <v>41</v>
      </c>
      <c r="B42" s="8"/>
      <c r="C42" s="9">
        <v>2523921</v>
      </c>
      <c r="D42" s="9"/>
      <c r="E42" s="9">
        <v>25250706075</v>
      </c>
      <c r="F42" s="9"/>
      <c r="G42" s="9">
        <v>31436562985.726501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2523921</v>
      </c>
      <c r="R42" s="9"/>
      <c r="S42" s="9">
        <v>10810</v>
      </c>
      <c r="T42" s="9"/>
      <c r="U42" s="9">
        <v>25250706075</v>
      </c>
      <c r="V42" s="9"/>
      <c r="W42" s="9">
        <v>27121248673.240501</v>
      </c>
      <c r="X42" s="8"/>
      <c r="Y42" s="10">
        <f t="shared" si="0"/>
        <v>1.2274784821849162E-2</v>
      </c>
      <c r="AA42" s="48"/>
    </row>
    <row r="43" spans="1:27" s="11" customFormat="1" ht="22.5" x14ac:dyDescent="0.55000000000000004">
      <c r="A43" s="43" t="s">
        <v>42</v>
      </c>
      <c r="B43" s="8"/>
      <c r="C43" s="9">
        <v>29864900</v>
      </c>
      <c r="D43" s="9"/>
      <c r="E43" s="9">
        <v>117699843409</v>
      </c>
      <c r="F43" s="9"/>
      <c r="G43" s="9">
        <v>147248531071.20001</v>
      </c>
      <c r="H43" s="9"/>
      <c r="I43" s="9">
        <v>4163617</v>
      </c>
      <c r="J43" s="9"/>
      <c r="K43" s="9">
        <v>21097501518</v>
      </c>
      <c r="L43" s="9"/>
      <c r="M43" s="9">
        <v>0</v>
      </c>
      <c r="N43" s="9"/>
      <c r="O43" s="9">
        <v>0</v>
      </c>
      <c r="P43" s="9"/>
      <c r="Q43" s="9">
        <v>34028517</v>
      </c>
      <c r="R43" s="9"/>
      <c r="S43" s="9">
        <v>5000</v>
      </c>
      <c r="T43" s="9"/>
      <c r="U43" s="9">
        <v>138797344927</v>
      </c>
      <c r="V43" s="9"/>
      <c r="W43" s="9">
        <v>169130236619.25</v>
      </c>
      <c r="X43" s="8"/>
      <c r="Y43" s="10">
        <f t="shared" si="0"/>
        <v>7.654652211563083E-2</v>
      </c>
      <c r="AA43" s="48"/>
    </row>
    <row r="44" spans="1:27" s="11" customFormat="1" ht="22.5" x14ac:dyDescent="0.55000000000000004">
      <c r="A44" s="43" t="s">
        <v>43</v>
      </c>
      <c r="B44" s="8"/>
      <c r="C44" s="9">
        <v>3442415</v>
      </c>
      <c r="D44" s="9"/>
      <c r="E44" s="9">
        <v>26879637115</v>
      </c>
      <c r="F44" s="9"/>
      <c r="G44" s="9">
        <v>28641576119.377499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3442415</v>
      </c>
      <c r="R44" s="9"/>
      <c r="S44" s="9">
        <v>7290</v>
      </c>
      <c r="T44" s="9"/>
      <c r="U44" s="9">
        <v>26879637115</v>
      </c>
      <c r="V44" s="9"/>
      <c r="W44" s="9">
        <v>24945888878.1675</v>
      </c>
      <c r="X44" s="8"/>
      <c r="Y44" s="10">
        <f t="shared" si="0"/>
        <v>1.1290240425817393E-2</v>
      </c>
      <c r="AA44" s="48"/>
    </row>
    <row r="45" spans="1:27" s="11" customFormat="1" ht="22.5" x14ac:dyDescent="0.55000000000000004">
      <c r="A45" s="43" t="s">
        <v>170</v>
      </c>
      <c r="B45" s="8"/>
      <c r="C45" s="9">
        <v>2855239</v>
      </c>
      <c r="D45" s="9"/>
      <c r="E45" s="9">
        <v>23110226072</v>
      </c>
      <c r="F45" s="9"/>
      <c r="G45" s="9">
        <v>22478942597.363998</v>
      </c>
      <c r="H45" s="9"/>
      <c r="I45" s="9">
        <v>377327</v>
      </c>
      <c r="J45" s="9"/>
      <c r="K45" s="9">
        <v>2917452108</v>
      </c>
      <c r="L45" s="9"/>
      <c r="M45" s="9">
        <v>0</v>
      </c>
      <c r="N45" s="9"/>
      <c r="O45" s="9">
        <v>0</v>
      </c>
      <c r="P45" s="9"/>
      <c r="Q45" s="9">
        <v>3232566</v>
      </c>
      <c r="R45" s="9"/>
      <c r="S45" s="9">
        <v>7030</v>
      </c>
      <c r="T45" s="9"/>
      <c r="U45" s="9">
        <v>26027678180</v>
      </c>
      <c r="V45" s="9"/>
      <c r="W45" s="9">
        <v>22589725593.069</v>
      </c>
      <c r="X45" s="8"/>
      <c r="Y45" s="10">
        <f t="shared" si="0"/>
        <v>1.0223866318999039E-2</v>
      </c>
      <c r="AA45" s="48"/>
    </row>
    <row r="46" spans="1:27" s="11" customFormat="1" ht="22.5" x14ac:dyDescent="0.55000000000000004">
      <c r="A46" s="43" t="s">
        <v>44</v>
      </c>
      <c r="B46" s="8"/>
      <c r="C46" s="9">
        <v>1047957</v>
      </c>
      <c r="D46" s="9"/>
      <c r="E46" s="9">
        <v>33419834946</v>
      </c>
      <c r="F46" s="9"/>
      <c r="G46" s="9">
        <v>30574530599.197498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1047957</v>
      </c>
      <c r="R46" s="9"/>
      <c r="S46" s="9">
        <v>28000</v>
      </c>
      <c r="T46" s="9"/>
      <c r="U46" s="9">
        <v>33419834946</v>
      </c>
      <c r="V46" s="9"/>
      <c r="W46" s="9">
        <v>29168206363.799999</v>
      </c>
      <c r="X46" s="8"/>
      <c r="Y46" s="10">
        <f t="shared" si="0"/>
        <v>1.3201215809366265E-2</v>
      </c>
      <c r="AA46" s="48"/>
    </row>
    <row r="47" spans="1:27" s="11" customFormat="1" ht="22.5" x14ac:dyDescent="0.55000000000000004">
      <c r="A47" s="43" t="s">
        <v>45</v>
      </c>
      <c r="B47" s="8"/>
      <c r="C47" s="9">
        <v>31398242</v>
      </c>
      <c r="D47" s="9"/>
      <c r="E47" s="9">
        <v>81934160323</v>
      </c>
      <c r="F47" s="9"/>
      <c r="G47" s="9">
        <v>62391633497.739899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31398242</v>
      </c>
      <c r="R47" s="9"/>
      <c r="S47" s="9">
        <v>1726</v>
      </c>
      <c r="T47" s="9"/>
      <c r="U47" s="9">
        <v>81934160323</v>
      </c>
      <c r="V47" s="9"/>
      <c r="W47" s="9">
        <v>53870915166.132599</v>
      </c>
      <c r="X47" s="8"/>
      <c r="Y47" s="10">
        <f t="shared" si="0"/>
        <v>2.4381395553988713E-2</v>
      </c>
      <c r="AA47" s="48"/>
    </row>
    <row r="48" spans="1:27" s="11" customFormat="1" ht="22.5" x14ac:dyDescent="0.55000000000000004">
      <c r="A48" s="43" t="s">
        <v>47</v>
      </c>
      <c r="B48" s="8"/>
      <c r="C48" s="9">
        <v>7094833</v>
      </c>
      <c r="D48" s="9"/>
      <c r="E48" s="9">
        <v>24506630112</v>
      </c>
      <c r="F48" s="9"/>
      <c r="G48" s="9">
        <v>31292469365.5751</v>
      </c>
      <c r="H48" s="9"/>
      <c r="I48" s="9">
        <v>2144435</v>
      </c>
      <c r="J48" s="9"/>
      <c r="K48" s="9">
        <v>9614259078</v>
      </c>
      <c r="L48" s="9"/>
      <c r="M48" s="9">
        <v>0</v>
      </c>
      <c r="N48" s="9"/>
      <c r="O48" s="9">
        <v>0</v>
      </c>
      <c r="P48" s="9"/>
      <c r="Q48" s="9">
        <v>9239268</v>
      </c>
      <c r="R48" s="9"/>
      <c r="S48" s="9">
        <v>4387</v>
      </c>
      <c r="T48" s="9"/>
      <c r="U48" s="9">
        <v>34120889190</v>
      </c>
      <c r="V48" s="9"/>
      <c r="W48" s="9">
        <v>40291499337.139801</v>
      </c>
      <c r="X48" s="8"/>
      <c r="Y48" s="10">
        <f t="shared" si="0"/>
        <v>1.8235498316161305E-2</v>
      </c>
      <c r="AA48" s="48"/>
    </row>
    <row r="49" spans="1:27" s="11" customFormat="1" ht="22.5" x14ac:dyDescent="0.55000000000000004">
      <c r="A49" s="43" t="s">
        <v>49</v>
      </c>
      <c r="B49" s="8"/>
      <c r="C49" s="9">
        <v>12620216</v>
      </c>
      <c r="D49" s="9"/>
      <c r="E49" s="9">
        <v>90586069947</v>
      </c>
      <c r="F49" s="9"/>
      <c r="G49" s="9">
        <v>82672378460.531998</v>
      </c>
      <c r="H49" s="9"/>
      <c r="I49" s="9">
        <v>1537391</v>
      </c>
      <c r="J49" s="9"/>
      <c r="K49" s="9">
        <v>10296191689</v>
      </c>
      <c r="L49" s="9"/>
      <c r="M49" s="9">
        <v>0</v>
      </c>
      <c r="N49" s="9"/>
      <c r="O49" s="9">
        <v>0</v>
      </c>
      <c r="P49" s="9"/>
      <c r="Q49" s="9">
        <v>14157607</v>
      </c>
      <c r="R49" s="9"/>
      <c r="S49" s="9">
        <v>6640</v>
      </c>
      <c r="T49" s="9"/>
      <c r="U49" s="9">
        <v>100882261636</v>
      </c>
      <c r="V49" s="9"/>
      <c r="W49" s="9">
        <v>93447171742.643997</v>
      </c>
      <c r="X49" s="8"/>
      <c r="Y49" s="10">
        <f t="shared" si="0"/>
        <v>4.2293182705967478E-2</v>
      </c>
      <c r="AA49" s="48"/>
    </row>
    <row r="50" spans="1:27" s="11" customFormat="1" ht="22.5" x14ac:dyDescent="0.55000000000000004">
      <c r="A50" s="43" t="s">
        <v>50</v>
      </c>
      <c r="B50" s="8"/>
      <c r="C50" s="9">
        <v>284023</v>
      </c>
      <c r="D50" s="9"/>
      <c r="E50" s="9">
        <v>19665626414</v>
      </c>
      <c r="F50" s="9"/>
      <c r="G50" s="9">
        <v>22586645052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284023</v>
      </c>
      <c r="R50" s="9"/>
      <c r="S50" s="9">
        <v>80000</v>
      </c>
      <c r="T50" s="9"/>
      <c r="U50" s="9">
        <v>19665626414</v>
      </c>
      <c r="V50" s="9"/>
      <c r="W50" s="9">
        <v>22586645052</v>
      </c>
      <c r="X50" s="8"/>
      <c r="Y50" s="10">
        <f t="shared" si="0"/>
        <v>1.0222472099314968E-2</v>
      </c>
      <c r="AA50" s="48"/>
    </row>
    <row r="51" spans="1:27" s="11" customFormat="1" ht="22.5" x14ac:dyDescent="0.55000000000000004">
      <c r="A51" s="43" t="s">
        <v>51</v>
      </c>
      <c r="B51" s="8"/>
      <c r="C51" s="9">
        <v>1464946</v>
      </c>
      <c r="D51" s="9"/>
      <c r="E51" s="9">
        <v>22512315201</v>
      </c>
      <c r="F51" s="9"/>
      <c r="G51" s="9">
        <v>34323330995.541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1464946</v>
      </c>
      <c r="R51" s="9"/>
      <c r="S51" s="9">
        <v>23920</v>
      </c>
      <c r="T51" s="9"/>
      <c r="U51" s="9">
        <v>22512315201</v>
      </c>
      <c r="V51" s="9"/>
      <c r="W51" s="9">
        <v>34833011345.496002</v>
      </c>
      <c r="X51" s="8"/>
      <c r="Y51" s="10">
        <f t="shared" si="0"/>
        <v>1.5765045485713891E-2</v>
      </c>
      <c r="AA51" s="48"/>
    </row>
    <row r="52" spans="1:27" s="11" customFormat="1" ht="22.5" x14ac:dyDescent="0.55000000000000004">
      <c r="A52" s="43" t="s">
        <v>52</v>
      </c>
      <c r="B52" s="8"/>
      <c r="C52" s="9">
        <v>894394</v>
      </c>
      <c r="D52" s="9"/>
      <c r="E52" s="9">
        <v>31214644421</v>
      </c>
      <c r="F52" s="9"/>
      <c r="G52" s="9">
        <v>35287281797.733002</v>
      </c>
      <c r="H52" s="9"/>
      <c r="I52" s="9">
        <v>100000</v>
      </c>
      <c r="J52" s="9"/>
      <c r="K52" s="9">
        <v>4092754381</v>
      </c>
      <c r="L52" s="9"/>
      <c r="M52" s="9">
        <v>0</v>
      </c>
      <c r="N52" s="9"/>
      <c r="O52" s="9">
        <v>0</v>
      </c>
      <c r="P52" s="9"/>
      <c r="Q52" s="9">
        <v>994394</v>
      </c>
      <c r="R52" s="9"/>
      <c r="S52" s="9">
        <v>40670</v>
      </c>
      <c r="T52" s="9"/>
      <c r="U52" s="9">
        <v>35307398802</v>
      </c>
      <c r="V52" s="9"/>
      <c r="W52" s="9">
        <v>40201374056.319</v>
      </c>
      <c r="X52" s="8"/>
      <c r="Y52" s="10">
        <f t="shared" si="0"/>
        <v>1.8194708585481407E-2</v>
      </c>
      <c r="AA52" s="48"/>
    </row>
    <row r="53" spans="1:27" s="11" customFormat="1" ht="22.5" x14ac:dyDescent="0.55000000000000004">
      <c r="A53" s="43" t="s">
        <v>54</v>
      </c>
      <c r="B53" s="8"/>
      <c r="C53" s="9">
        <v>1742589</v>
      </c>
      <c r="D53" s="9"/>
      <c r="E53" s="9">
        <v>10253647587</v>
      </c>
      <c r="F53" s="9"/>
      <c r="G53" s="9">
        <v>11934999858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1742589</v>
      </c>
      <c r="R53" s="9"/>
      <c r="S53" s="9">
        <v>6060</v>
      </c>
      <c r="T53" s="9"/>
      <c r="U53" s="9">
        <v>10253647587</v>
      </c>
      <c r="V53" s="9"/>
      <c r="W53" s="9">
        <v>10497256805</v>
      </c>
      <c r="X53" s="8"/>
      <c r="Y53" s="10">
        <f t="shared" si="0"/>
        <v>4.7509452847648475E-3</v>
      </c>
      <c r="AA53" s="48"/>
    </row>
    <row r="54" spans="1:27" s="11" customFormat="1" ht="22.5" x14ac:dyDescent="0.55000000000000004">
      <c r="A54" s="43" t="s">
        <v>35</v>
      </c>
      <c r="B54" s="8"/>
      <c r="C54" s="9">
        <v>0</v>
      </c>
      <c r="D54" s="9"/>
      <c r="E54" s="9">
        <v>0</v>
      </c>
      <c r="F54" s="9"/>
      <c r="G54" s="9">
        <v>0</v>
      </c>
      <c r="H54" s="9"/>
      <c r="I54" s="9">
        <v>2298576</v>
      </c>
      <c r="J54" s="9"/>
      <c r="K54" s="9">
        <v>41445983561</v>
      </c>
      <c r="L54" s="9"/>
      <c r="M54" s="9">
        <v>0</v>
      </c>
      <c r="N54" s="9"/>
      <c r="O54" s="9">
        <v>0</v>
      </c>
      <c r="P54" s="9"/>
      <c r="Q54" s="9">
        <v>2298576</v>
      </c>
      <c r="R54" s="9"/>
      <c r="S54" s="9">
        <v>17950</v>
      </c>
      <c r="T54" s="9"/>
      <c r="U54" s="9">
        <v>41445983561</v>
      </c>
      <c r="V54" s="9"/>
      <c r="W54" s="9">
        <v>41013945536.760002</v>
      </c>
      <c r="X54" s="8"/>
      <c r="Y54" s="10">
        <f t="shared" si="0"/>
        <v>1.8562469679188932E-2</v>
      </c>
      <c r="AA54" s="48"/>
    </row>
    <row r="55" spans="1:27" s="11" customFormat="1" ht="22.5" x14ac:dyDescent="0.55000000000000004">
      <c r="A55" s="43" t="s">
        <v>204</v>
      </c>
      <c r="B55" s="8"/>
      <c r="C55" s="9">
        <v>0</v>
      </c>
      <c r="D55" s="9"/>
      <c r="E55" s="9">
        <v>0</v>
      </c>
      <c r="F55" s="9"/>
      <c r="G55" s="9">
        <v>0</v>
      </c>
      <c r="H55" s="9"/>
      <c r="I55" s="9">
        <v>486873</v>
      </c>
      <c r="J55" s="9"/>
      <c r="K55" s="9">
        <v>68804508435</v>
      </c>
      <c r="L55" s="9"/>
      <c r="M55" s="9">
        <v>0</v>
      </c>
      <c r="N55" s="9"/>
      <c r="O55" s="9">
        <v>0</v>
      </c>
      <c r="P55" s="9"/>
      <c r="Q55" s="9">
        <v>486873</v>
      </c>
      <c r="R55" s="9"/>
      <c r="S55" s="9">
        <v>140680</v>
      </c>
      <c r="T55" s="9"/>
      <c r="U55" s="9">
        <v>68804508435</v>
      </c>
      <c r="V55" s="9"/>
      <c r="W55" s="9">
        <v>68085758542.842003</v>
      </c>
      <c r="X55" s="9"/>
      <c r="Y55" s="10">
        <f t="shared" si="0"/>
        <v>3.081488045092683E-2</v>
      </c>
      <c r="AA55" s="48"/>
    </row>
    <row r="56" spans="1:27" s="11" customFormat="1" ht="22.5" x14ac:dyDescent="0.55000000000000004">
      <c r="A56" s="43" t="s">
        <v>205</v>
      </c>
      <c r="B56" s="8"/>
      <c r="C56" s="9">
        <v>0</v>
      </c>
      <c r="D56" s="9"/>
      <c r="E56" s="9">
        <v>0</v>
      </c>
      <c r="F56" s="9"/>
      <c r="G56" s="9">
        <v>0</v>
      </c>
      <c r="H56" s="9"/>
      <c r="I56" s="9">
        <v>1906815</v>
      </c>
      <c r="J56" s="9"/>
      <c r="K56" s="9">
        <v>9535488319</v>
      </c>
      <c r="L56" s="9"/>
      <c r="M56" s="9">
        <v>0</v>
      </c>
      <c r="N56" s="9"/>
      <c r="O56" s="9">
        <v>0</v>
      </c>
      <c r="P56" s="9"/>
      <c r="Q56" s="9">
        <v>1906815</v>
      </c>
      <c r="R56" s="9"/>
      <c r="S56" s="9">
        <v>4910</v>
      </c>
      <c r="T56" s="9"/>
      <c r="U56" s="9">
        <v>9535488319</v>
      </c>
      <c r="V56" s="9"/>
      <c r="W56" s="9">
        <v>9306755003.1825008</v>
      </c>
      <c r="X56" s="8"/>
      <c r="Y56" s="10">
        <f t="shared" si="0"/>
        <v>4.2121370011421336E-3</v>
      </c>
      <c r="AA56" s="48"/>
    </row>
    <row r="57" spans="1:27" s="11" customFormat="1" ht="22.5" x14ac:dyDescent="0.55000000000000004">
      <c r="A57" s="43" t="s">
        <v>143</v>
      </c>
      <c r="B57" s="8"/>
      <c r="C57" s="9">
        <v>0</v>
      </c>
      <c r="D57" s="9"/>
      <c r="E57" s="9">
        <v>0</v>
      </c>
      <c r="F57" s="9"/>
      <c r="G57" s="9">
        <v>0</v>
      </c>
      <c r="H57" s="9"/>
      <c r="I57" s="9">
        <v>8454864</v>
      </c>
      <c r="J57" s="9"/>
      <c r="K57" s="9">
        <v>26607914186</v>
      </c>
      <c r="L57" s="9"/>
      <c r="M57" s="9">
        <v>0</v>
      </c>
      <c r="N57" s="9"/>
      <c r="O57" s="9">
        <v>0</v>
      </c>
      <c r="P57" s="9"/>
      <c r="Q57" s="9">
        <v>8454864</v>
      </c>
      <c r="R57" s="9"/>
      <c r="S57" s="9">
        <v>2948</v>
      </c>
      <c r="T57" s="9"/>
      <c r="U57" s="9">
        <v>26607914186</v>
      </c>
      <c r="V57" s="9"/>
      <c r="W57" s="9">
        <v>24776635684.521599</v>
      </c>
      <c r="X57" s="8"/>
      <c r="Y57" s="10">
        <f t="shared" si="0"/>
        <v>1.1213638254676798E-2</v>
      </c>
      <c r="AA57" s="48"/>
    </row>
    <row r="58" spans="1:27" s="11" customFormat="1" ht="22.5" x14ac:dyDescent="0.55000000000000004">
      <c r="A58" s="43" t="s">
        <v>206</v>
      </c>
      <c r="B58" s="8"/>
      <c r="C58" s="9">
        <v>0</v>
      </c>
      <c r="D58" s="9"/>
      <c r="E58" s="9">
        <v>0</v>
      </c>
      <c r="F58" s="9"/>
      <c r="G58" s="9">
        <v>0</v>
      </c>
      <c r="H58" s="9"/>
      <c r="I58" s="9">
        <v>320796</v>
      </c>
      <c r="J58" s="9"/>
      <c r="K58" s="9">
        <v>9349788757</v>
      </c>
      <c r="L58" s="9"/>
      <c r="M58" s="9">
        <v>0</v>
      </c>
      <c r="N58" s="9"/>
      <c r="O58" s="9">
        <v>0</v>
      </c>
      <c r="P58" s="9"/>
      <c r="Q58" s="9">
        <v>320796</v>
      </c>
      <c r="R58" s="9"/>
      <c r="S58" s="9">
        <v>27950</v>
      </c>
      <c r="T58" s="9"/>
      <c r="U58" s="9">
        <v>9349788757</v>
      </c>
      <c r="V58" s="9"/>
      <c r="W58" s="9">
        <v>8912899023.2099991</v>
      </c>
      <c r="X58" s="8"/>
      <c r="Y58" s="10">
        <f t="shared" si="0"/>
        <v>4.0338820298018571E-3</v>
      </c>
      <c r="AA58" s="48"/>
    </row>
    <row r="59" spans="1:27" s="11" customFormat="1" ht="22.5" x14ac:dyDescent="0.55000000000000004">
      <c r="A59" s="43" t="s">
        <v>207</v>
      </c>
      <c r="B59" s="8"/>
      <c r="C59" s="9">
        <v>0</v>
      </c>
      <c r="D59" s="9"/>
      <c r="E59" s="9">
        <v>0</v>
      </c>
      <c r="F59" s="9"/>
      <c r="G59" s="9">
        <v>0</v>
      </c>
      <c r="H59" s="9"/>
      <c r="I59" s="9">
        <v>120000</v>
      </c>
      <c r="J59" s="9"/>
      <c r="K59" s="9">
        <v>2658734881</v>
      </c>
      <c r="L59" s="9"/>
      <c r="M59" s="9">
        <v>0</v>
      </c>
      <c r="N59" s="9"/>
      <c r="O59" s="9">
        <v>0</v>
      </c>
      <c r="P59" s="9"/>
      <c r="Q59" s="9">
        <v>120000</v>
      </c>
      <c r="R59" s="9"/>
      <c r="S59" s="9">
        <v>22333</v>
      </c>
      <c r="T59" s="9"/>
      <c r="U59" s="9">
        <v>2658734881</v>
      </c>
      <c r="V59" s="9"/>
      <c r="W59" s="9">
        <v>2664014238</v>
      </c>
      <c r="X59" s="8"/>
      <c r="Y59" s="10">
        <f t="shared" si="0"/>
        <v>1.2057041299155411E-3</v>
      </c>
      <c r="AA59" s="48"/>
    </row>
    <row r="60" spans="1:27" s="11" customFormat="1" ht="22.5" x14ac:dyDescent="0.55000000000000004">
      <c r="A60" s="43" t="s">
        <v>208</v>
      </c>
      <c r="B60" s="8"/>
      <c r="C60" s="9">
        <v>0</v>
      </c>
      <c r="D60" s="9"/>
      <c r="E60" s="9">
        <v>0</v>
      </c>
      <c r="F60" s="9"/>
      <c r="G60" s="9">
        <v>0</v>
      </c>
      <c r="H60" s="9"/>
      <c r="I60" s="9">
        <v>3294490</v>
      </c>
      <c r="J60" s="9"/>
      <c r="K60" s="9">
        <v>10305565689</v>
      </c>
      <c r="L60" s="9"/>
      <c r="M60" s="9">
        <v>0</v>
      </c>
      <c r="N60" s="9"/>
      <c r="O60" s="9">
        <v>0</v>
      </c>
      <c r="P60" s="9"/>
      <c r="Q60" s="9">
        <v>3294490</v>
      </c>
      <c r="R60" s="9"/>
      <c r="S60" s="9">
        <v>3070</v>
      </c>
      <c r="T60" s="9"/>
      <c r="U60" s="9">
        <v>10305565689</v>
      </c>
      <c r="V60" s="9"/>
      <c r="W60" s="9">
        <v>10053905498.415001</v>
      </c>
      <c r="X60" s="8"/>
      <c r="Y60" s="10">
        <f t="shared" si="0"/>
        <v>4.5502892620874697E-3</v>
      </c>
      <c r="AA60" s="48"/>
    </row>
    <row r="61" spans="1:27" s="11" customFormat="1" ht="22.5" x14ac:dyDescent="0.55000000000000004">
      <c r="A61" s="43" t="s">
        <v>209</v>
      </c>
      <c r="B61" s="8"/>
      <c r="C61" s="9">
        <v>0</v>
      </c>
      <c r="D61" s="9"/>
      <c r="E61" s="9">
        <v>0</v>
      </c>
      <c r="F61" s="9"/>
      <c r="G61" s="9">
        <v>0</v>
      </c>
      <c r="H61" s="9"/>
      <c r="I61" s="9">
        <v>2000000</v>
      </c>
      <c r="J61" s="9"/>
      <c r="K61" s="9">
        <v>26423971195</v>
      </c>
      <c r="L61" s="9"/>
      <c r="M61" s="9">
        <v>0</v>
      </c>
      <c r="N61" s="9"/>
      <c r="O61" s="9">
        <v>0</v>
      </c>
      <c r="P61" s="9"/>
      <c r="Q61" s="9">
        <v>2000000</v>
      </c>
      <c r="R61" s="9"/>
      <c r="S61" s="9">
        <v>15680</v>
      </c>
      <c r="T61" s="9"/>
      <c r="U61" s="9">
        <v>26423971195</v>
      </c>
      <c r="V61" s="9"/>
      <c r="W61" s="9">
        <v>31173408000</v>
      </c>
      <c r="X61" s="8"/>
      <c r="Y61" s="10">
        <f t="shared" si="0"/>
        <v>1.4108748456749864E-2</v>
      </c>
      <c r="AA61" s="48"/>
    </row>
    <row r="62" spans="1:27" s="11" customFormat="1" ht="22.5" x14ac:dyDescent="0.55000000000000004">
      <c r="A62" s="43" t="s">
        <v>210</v>
      </c>
      <c r="B62" s="8"/>
      <c r="C62" s="9">
        <v>0</v>
      </c>
      <c r="D62" s="9"/>
      <c r="E62" s="9">
        <v>0</v>
      </c>
      <c r="F62" s="9"/>
      <c r="G62" s="9">
        <v>0</v>
      </c>
      <c r="H62" s="9"/>
      <c r="I62" s="9">
        <v>1000000</v>
      </c>
      <c r="J62" s="9"/>
      <c r="K62" s="9">
        <v>37484004600</v>
      </c>
      <c r="L62" s="9"/>
      <c r="M62" s="9">
        <v>0</v>
      </c>
      <c r="N62" s="9"/>
      <c r="O62" s="9">
        <v>0</v>
      </c>
      <c r="P62" s="9"/>
      <c r="Q62" s="9">
        <v>1000000</v>
      </c>
      <c r="R62" s="9"/>
      <c r="S62" s="9">
        <v>38200</v>
      </c>
      <c r="T62" s="9"/>
      <c r="U62" s="9">
        <v>37484004600</v>
      </c>
      <c r="V62" s="9"/>
      <c r="W62" s="9">
        <v>37972710000</v>
      </c>
      <c r="X62" s="8"/>
      <c r="Y62" s="10">
        <f t="shared" si="0"/>
        <v>1.7186039255352194E-2</v>
      </c>
      <c r="AA62" s="48"/>
    </row>
    <row r="63" spans="1:27" s="11" customFormat="1" ht="23.25" thickBot="1" x14ac:dyDescent="0.5">
      <c r="C63" s="15"/>
      <c r="D63" s="15"/>
      <c r="E63" s="14">
        <f>SUM(E9:E62)</f>
        <v>1715567165127</v>
      </c>
      <c r="F63" s="9"/>
      <c r="G63" s="14">
        <f>SUM(G9:G62)</f>
        <v>1880753352709.2568</v>
      </c>
      <c r="H63" s="9"/>
      <c r="I63" s="9"/>
      <c r="J63" s="9"/>
      <c r="K63" s="14">
        <f>SUM(K9:K62)</f>
        <v>434875052498</v>
      </c>
      <c r="L63" s="9"/>
      <c r="M63" s="9">
        <v>0</v>
      </c>
      <c r="N63" s="9"/>
      <c r="O63" s="14">
        <f>SUM(O9:O62)</f>
        <v>128320247027</v>
      </c>
      <c r="P63" s="9"/>
      <c r="Q63" s="9"/>
      <c r="R63" s="9"/>
      <c r="S63" s="9"/>
      <c r="T63" s="9"/>
      <c r="U63" s="14">
        <f>SUM(U9:U62)</f>
        <v>2039885107433</v>
      </c>
      <c r="V63" s="9"/>
      <c r="W63" s="14">
        <f>SUM(W9:W62)</f>
        <v>2099258474328.2261</v>
      </c>
      <c r="X63" s="9"/>
      <c r="Y63" s="16">
        <f>SUM(Y9:Y62)</f>
        <v>0.95010175852436252</v>
      </c>
      <c r="AA63" s="48"/>
    </row>
    <row r="64" spans="1:27" s="11" customFormat="1" ht="19.5" thickTop="1" x14ac:dyDescent="0.45">
      <c r="C64" s="15"/>
      <c r="D64" s="15"/>
      <c r="E64" s="15"/>
      <c r="F64" s="15"/>
      <c r="G64" s="28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AA64" s="48"/>
    </row>
    <row r="65" spans="3:27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AA65" s="48"/>
    </row>
    <row r="66" spans="3:27" s="11" customFormat="1" ht="22.5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9"/>
      <c r="V66" s="15"/>
      <c r="W66" s="15"/>
      <c r="AA66" s="48"/>
    </row>
    <row r="67" spans="3:27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47"/>
      <c r="N67" s="15"/>
      <c r="O67" s="15"/>
      <c r="P67" s="15"/>
      <c r="Q67" s="15"/>
      <c r="R67" s="15"/>
      <c r="S67" s="15"/>
      <c r="T67" s="15"/>
      <c r="U67" s="15"/>
      <c r="V67" s="15"/>
      <c r="W67" s="15"/>
      <c r="AA67" s="48"/>
    </row>
    <row r="68" spans="3:27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AA68" s="48"/>
    </row>
    <row r="69" spans="3:27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AA69" s="48"/>
    </row>
    <row r="70" spans="3:27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AA70" s="48"/>
    </row>
    <row r="71" spans="3:27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AA71" s="48"/>
    </row>
    <row r="72" spans="3:27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AA72" s="48"/>
    </row>
    <row r="73" spans="3:27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AA73" s="48"/>
    </row>
    <row r="74" spans="3:27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AA74" s="48"/>
    </row>
    <row r="75" spans="3:27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7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7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7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7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7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s="11" customFormat="1" x14ac:dyDescent="0.4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3:23" s="11" customFormat="1" x14ac:dyDescent="0.4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3:23" s="11" customFormat="1" x14ac:dyDescent="0.4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3:23" s="11" customFormat="1" x14ac:dyDescent="0.45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3:23" s="11" customFormat="1" x14ac:dyDescent="0.45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3:23" s="11" customFormat="1" x14ac:dyDescent="0.45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3:23" s="11" customFormat="1" x14ac:dyDescent="0.45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3:23" s="11" customFormat="1" x14ac:dyDescent="0.4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3:23" s="11" customFormat="1" x14ac:dyDescent="0.45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3:23" s="11" customFormat="1" x14ac:dyDescent="0.4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3:23" s="11" customFormat="1" x14ac:dyDescent="0.45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3:23" s="11" customFormat="1" x14ac:dyDescent="0.4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3:23" s="11" customFormat="1" x14ac:dyDescent="0.45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3:23" s="11" customFormat="1" x14ac:dyDescent="0.45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3:23" x14ac:dyDescent="0.4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3:23" x14ac:dyDescent="0.4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3:23" x14ac:dyDescent="0.4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3:23" x14ac:dyDescent="0.4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3:23" x14ac:dyDescent="0.4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3:23" x14ac:dyDescent="0.4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3:23" x14ac:dyDescent="0.4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3:23" x14ac:dyDescent="0.4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3:23" x14ac:dyDescent="0.4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3:23" x14ac:dyDescent="0.4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</sheetData>
  <mergeCells count="17"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41" zoomScaleNormal="100" zoomScaleSheetLayoutView="41" workbookViewId="0">
      <selection activeCell="H25" sqref="H25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4" t="s">
        <v>0</v>
      </c>
      <c r="B2" s="64" t="s">
        <v>0</v>
      </c>
      <c r="C2" s="64" t="s">
        <v>0</v>
      </c>
      <c r="D2" s="64" t="s">
        <v>0</v>
      </c>
      <c r="E2" s="64"/>
    </row>
    <row r="3" spans="1:5" s="7" customFormat="1" ht="19.5" x14ac:dyDescent="0.45">
      <c r="A3" s="64" t="s">
        <v>99</v>
      </c>
      <c r="B3" s="64" t="s">
        <v>99</v>
      </c>
      <c r="C3" s="64" t="s">
        <v>99</v>
      </c>
      <c r="D3" s="64" t="s">
        <v>99</v>
      </c>
      <c r="E3" s="64"/>
    </row>
    <row r="4" spans="1:5" s="7" customFormat="1" ht="19.5" x14ac:dyDescent="0.45">
      <c r="A4" s="64" t="s">
        <v>200</v>
      </c>
      <c r="B4" s="64" t="s">
        <v>2</v>
      </c>
      <c r="C4" s="64" t="s">
        <v>2</v>
      </c>
      <c r="D4" s="64" t="s">
        <v>2</v>
      </c>
      <c r="E4" s="64"/>
    </row>
    <row r="6" spans="1:5" s="5" customFormat="1" ht="24" x14ac:dyDescent="0.55000000000000004">
      <c r="A6" s="26" t="s">
        <v>162</v>
      </c>
      <c r="C6" s="26" t="s">
        <v>101</v>
      </c>
      <c r="E6" s="26" t="s">
        <v>201</v>
      </c>
    </row>
    <row r="7" spans="1:5" x14ac:dyDescent="0.45">
      <c r="A7" s="1" t="s">
        <v>162</v>
      </c>
      <c r="C7" s="28">
        <v>1113</v>
      </c>
      <c r="D7" s="28"/>
      <c r="E7" s="28">
        <v>1151558957</v>
      </c>
    </row>
    <row r="8" spans="1:5" x14ac:dyDescent="0.45">
      <c r="A8" s="1" t="s">
        <v>163</v>
      </c>
      <c r="C8" s="28">
        <v>0</v>
      </c>
      <c r="D8" s="28"/>
      <c r="E8" s="28">
        <v>41863</v>
      </c>
    </row>
    <row r="9" spans="1:5" x14ac:dyDescent="0.45">
      <c r="A9" s="1" t="s">
        <v>164</v>
      </c>
      <c r="C9" s="28">
        <v>59317784</v>
      </c>
      <c r="D9" s="28"/>
      <c r="E9" s="28">
        <v>422290874</v>
      </c>
    </row>
    <row r="10" spans="1:5" ht="19.5" thickBot="1" x14ac:dyDescent="0.5">
      <c r="A10" s="1" t="s">
        <v>109</v>
      </c>
      <c r="C10" s="29">
        <f>SUM(C7:C9)</f>
        <v>59318897</v>
      </c>
      <c r="D10" s="28"/>
      <c r="E10" s="29">
        <f>SUM(E7:E9)</f>
        <v>1573891694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tabSelected="1" view="pageBreakPreview" zoomScale="41" zoomScaleNormal="100" zoomScaleSheetLayoutView="41" workbookViewId="0">
      <selection activeCell="G51" sqref="G51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2" t="s">
        <v>0</v>
      </c>
      <c r="B2" s="52" t="s">
        <v>0</v>
      </c>
      <c r="C2" s="52" t="s">
        <v>0</v>
      </c>
      <c r="D2" s="52" t="s">
        <v>0</v>
      </c>
      <c r="E2" s="52" t="s">
        <v>0</v>
      </c>
      <c r="F2" s="52"/>
      <c r="G2" s="52"/>
    </row>
    <row r="3" spans="1:19" ht="30" x14ac:dyDescent="0.45">
      <c r="A3" s="52" t="s">
        <v>99</v>
      </c>
      <c r="B3" s="52" t="s">
        <v>99</v>
      </c>
      <c r="C3" s="52" t="s">
        <v>99</v>
      </c>
      <c r="D3" s="52" t="s">
        <v>99</v>
      </c>
      <c r="E3" s="52" t="s">
        <v>99</v>
      </c>
      <c r="F3" s="52"/>
      <c r="G3" s="52"/>
    </row>
    <row r="4" spans="1:19" ht="30" x14ac:dyDescent="0.45">
      <c r="A4" s="52" t="s">
        <v>200</v>
      </c>
      <c r="B4" s="52" t="s">
        <v>2</v>
      </c>
      <c r="C4" s="52" t="s">
        <v>2</v>
      </c>
      <c r="D4" s="52" t="s">
        <v>2</v>
      </c>
      <c r="E4" s="52" t="s">
        <v>2</v>
      </c>
      <c r="F4" s="52"/>
      <c r="G4" s="52"/>
    </row>
    <row r="5" spans="1:19" x14ac:dyDescent="0.45">
      <c r="S5" s="28"/>
    </row>
    <row r="6" spans="1:19" s="5" customFormat="1" ht="24" x14ac:dyDescent="0.55000000000000004">
      <c r="A6" s="26" t="s">
        <v>103</v>
      </c>
      <c r="C6" s="26" t="s">
        <v>73</v>
      </c>
      <c r="E6" s="26" t="s">
        <v>155</v>
      </c>
      <c r="G6" s="26" t="s">
        <v>13</v>
      </c>
      <c r="S6" s="28"/>
    </row>
    <row r="7" spans="1:19" x14ac:dyDescent="0.45">
      <c r="A7" s="1" t="s">
        <v>165</v>
      </c>
      <c r="C7" s="28">
        <f>'سرمایه‌گذاری در سهام'!I105</f>
        <v>-76980804265</v>
      </c>
      <c r="D7" s="17"/>
      <c r="E7" s="37">
        <f>C7/$C$11</f>
        <v>1.0010423915348272</v>
      </c>
      <c r="F7" s="17"/>
      <c r="G7" s="37">
        <f>C7/2227402116507</f>
        <v>-3.4560802333132773E-2</v>
      </c>
      <c r="J7" s="28"/>
      <c r="K7" s="22"/>
      <c r="L7" s="28"/>
      <c r="M7" s="23"/>
      <c r="S7" s="28"/>
    </row>
    <row r="8" spans="1:19" x14ac:dyDescent="0.45">
      <c r="A8" s="1" t="s">
        <v>166</v>
      </c>
      <c r="C8" s="28">
        <f>'سرمایه‌گذاری در اوراق بهادار'!I8</f>
        <v>0</v>
      </c>
      <c r="D8" s="17"/>
      <c r="E8" s="37">
        <f t="shared" ref="E8:E10" si="0">C8/$C$11</f>
        <v>0</v>
      </c>
      <c r="F8" s="17"/>
      <c r="G8" s="37">
        <f t="shared" ref="G8:G9" si="1">C8/2227402116507</f>
        <v>0</v>
      </c>
      <c r="J8" s="28"/>
      <c r="K8" s="22"/>
      <c r="L8" s="28"/>
      <c r="M8" s="23"/>
      <c r="S8" s="28"/>
    </row>
    <row r="9" spans="1:19" x14ac:dyDescent="0.45">
      <c r="A9" s="1" t="s">
        <v>167</v>
      </c>
      <c r="C9" s="28">
        <v>20841683</v>
      </c>
      <c r="D9" s="17"/>
      <c r="E9" s="37">
        <f t="shared" si="0"/>
        <v>-2.7102091739792956E-4</v>
      </c>
      <c r="F9" s="17"/>
      <c r="G9" s="37">
        <f t="shared" si="1"/>
        <v>9.3569467522477778E-6</v>
      </c>
      <c r="J9" s="28"/>
      <c r="K9" s="22"/>
      <c r="L9" s="28"/>
      <c r="M9" s="23"/>
      <c r="S9" s="28"/>
    </row>
    <row r="10" spans="1:19" x14ac:dyDescent="0.45">
      <c r="A10" s="1" t="s">
        <v>162</v>
      </c>
      <c r="C10" s="28">
        <v>59318897</v>
      </c>
      <c r="D10" s="17"/>
      <c r="E10" s="37">
        <f t="shared" si="0"/>
        <v>-7.7137061742918228E-4</v>
      </c>
      <c r="F10" s="17"/>
      <c r="G10" s="37">
        <f>C10/2227402116507</f>
        <v>2.6631427060428395E-5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-76900643685</v>
      </c>
      <c r="E11" s="24">
        <f>SUM(E7:E10)</f>
        <v>1</v>
      </c>
      <c r="G11" s="24">
        <f>SUM(G7:G10)</f>
        <v>-3.4524813959320097E-2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9"/>
  <sheetViews>
    <sheetView rightToLeft="1" view="pageBreakPreview" zoomScale="41" zoomScaleNormal="100" zoomScaleSheetLayoutView="41" workbookViewId="0">
      <selection activeCell="G59" sqref="G59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3" ht="26.25" x14ac:dyDescent="0.4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3" ht="26.25" x14ac:dyDescent="0.45">
      <c r="A4" s="59" t="s">
        <v>200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6" spans="1:23" s="21" customFormat="1" ht="21.75" thickBot="1" x14ac:dyDescent="0.5">
      <c r="A6" s="60" t="s">
        <v>68</v>
      </c>
      <c r="C6" s="58" t="s">
        <v>69</v>
      </c>
      <c r="D6" s="58" t="s">
        <v>69</v>
      </c>
      <c r="E6" s="58" t="s">
        <v>69</v>
      </c>
      <c r="F6" s="58" t="s">
        <v>69</v>
      </c>
      <c r="G6" s="58" t="s">
        <v>69</v>
      </c>
      <c r="H6" s="58" t="s">
        <v>69</v>
      </c>
      <c r="I6" s="58" t="s">
        <v>69</v>
      </c>
      <c r="J6" s="1"/>
      <c r="K6" s="58" t="s">
        <v>183</v>
      </c>
      <c r="L6" s="1"/>
      <c r="M6" s="58" t="s">
        <v>5</v>
      </c>
      <c r="N6" s="58" t="s">
        <v>5</v>
      </c>
      <c r="O6" s="58" t="s">
        <v>5</v>
      </c>
      <c r="P6" s="1"/>
      <c r="Q6" s="58" t="s">
        <v>201</v>
      </c>
      <c r="R6" s="58" t="s">
        <v>6</v>
      </c>
      <c r="S6" s="58" t="s">
        <v>6</v>
      </c>
    </row>
    <row r="7" spans="1:23" s="21" customFormat="1" ht="15.75" x14ac:dyDescent="0.4">
      <c r="A7" s="60" t="s">
        <v>68</v>
      </c>
      <c r="C7" s="57" t="s">
        <v>70</v>
      </c>
      <c r="E7" s="57" t="s">
        <v>71</v>
      </c>
      <c r="G7" s="57" t="s">
        <v>72</v>
      </c>
      <c r="I7" s="57" t="s">
        <v>66</v>
      </c>
      <c r="K7" s="57" t="s">
        <v>73</v>
      </c>
      <c r="M7" s="57" t="s">
        <v>74</v>
      </c>
      <c r="O7" s="57" t="s">
        <v>75</v>
      </c>
      <c r="Q7" s="57" t="s">
        <v>73</v>
      </c>
      <c r="S7" s="57" t="s">
        <v>67</v>
      </c>
    </row>
    <row r="8" spans="1:23" ht="21" x14ac:dyDescent="0.55000000000000004">
      <c r="A8" s="2" t="s">
        <v>76</v>
      </c>
      <c r="C8" s="1" t="s">
        <v>77</v>
      </c>
      <c r="E8" s="19" t="s">
        <v>78</v>
      </c>
      <c r="F8" s="19"/>
      <c r="G8" s="19" t="s">
        <v>79</v>
      </c>
      <c r="H8" s="19"/>
      <c r="I8" s="20">
        <v>0</v>
      </c>
      <c r="J8" s="19"/>
      <c r="K8" s="20">
        <v>31402968887</v>
      </c>
      <c r="L8" s="19"/>
      <c r="M8" s="20">
        <v>370762926886</v>
      </c>
      <c r="N8" s="19"/>
      <c r="O8" s="20">
        <v>382974203232</v>
      </c>
      <c r="P8" s="19"/>
      <c r="Q8" s="20">
        <v>19191692541</v>
      </c>
      <c r="R8" s="19"/>
      <c r="S8" s="23">
        <f>Q8/2209509092572</f>
        <v>8.6859531854923157E-3</v>
      </c>
      <c r="U8" s="23"/>
      <c r="V8" s="20"/>
      <c r="W8" s="12"/>
    </row>
    <row r="9" spans="1:23" ht="21" x14ac:dyDescent="0.55000000000000004">
      <c r="A9" s="2" t="s">
        <v>80</v>
      </c>
      <c r="C9" s="1" t="s">
        <v>81</v>
      </c>
      <c r="E9" s="19" t="s">
        <v>78</v>
      </c>
      <c r="F9" s="19"/>
      <c r="G9" s="19" t="s">
        <v>82</v>
      </c>
      <c r="H9" s="19"/>
      <c r="I9" s="20">
        <v>10</v>
      </c>
      <c r="J9" s="19"/>
      <c r="K9" s="20">
        <v>4682843274</v>
      </c>
      <c r="L9" s="19"/>
      <c r="M9" s="20">
        <v>20001291426</v>
      </c>
      <c r="N9" s="19"/>
      <c r="O9" s="20">
        <v>24208617185</v>
      </c>
      <c r="P9" s="19"/>
      <c r="Q9" s="20">
        <v>475517515</v>
      </c>
      <c r="R9" s="19"/>
      <c r="S9" s="23">
        <f t="shared" ref="S9:S15" si="0">Q9/2209509092572</f>
        <v>2.1521410190101066E-4</v>
      </c>
      <c r="U9" s="23"/>
      <c r="V9" s="22"/>
    </row>
    <row r="10" spans="1:23" ht="21" x14ac:dyDescent="0.55000000000000004">
      <c r="A10" s="2" t="s">
        <v>83</v>
      </c>
      <c r="C10" s="1" t="s">
        <v>84</v>
      </c>
      <c r="E10" s="19" t="s">
        <v>78</v>
      </c>
      <c r="F10" s="19"/>
      <c r="G10" s="19" t="s">
        <v>85</v>
      </c>
      <c r="H10" s="19"/>
      <c r="I10" s="20">
        <v>10</v>
      </c>
      <c r="J10" s="19"/>
      <c r="K10" s="20">
        <v>1049060559</v>
      </c>
      <c r="L10" s="19"/>
      <c r="M10" s="20">
        <v>10619454034</v>
      </c>
      <c r="N10" s="19"/>
      <c r="O10" s="20">
        <v>11660280000</v>
      </c>
      <c r="P10" s="19"/>
      <c r="Q10" s="20">
        <v>8234593</v>
      </c>
      <c r="R10" s="19"/>
      <c r="S10" s="23">
        <f t="shared" si="0"/>
        <v>3.7268880348505124E-6</v>
      </c>
      <c r="U10" s="23"/>
      <c r="V10" s="22"/>
    </row>
    <row r="11" spans="1:23" ht="21" x14ac:dyDescent="0.55000000000000004">
      <c r="A11" s="2" t="s">
        <v>86</v>
      </c>
      <c r="C11" s="1" t="s">
        <v>87</v>
      </c>
      <c r="E11" s="19" t="s">
        <v>78</v>
      </c>
      <c r="F11" s="19"/>
      <c r="G11" s="19" t="s">
        <v>88</v>
      </c>
      <c r="H11" s="19"/>
      <c r="I11" s="20">
        <v>10</v>
      </c>
      <c r="J11" s="19"/>
      <c r="K11" s="20">
        <v>3610841</v>
      </c>
      <c r="L11" s="19"/>
      <c r="M11" s="20">
        <v>15268</v>
      </c>
      <c r="N11" s="19"/>
      <c r="O11" s="20">
        <v>0</v>
      </c>
      <c r="P11" s="19"/>
      <c r="Q11" s="20">
        <v>3626109</v>
      </c>
      <c r="R11" s="19"/>
      <c r="S11" s="23">
        <f t="shared" si="0"/>
        <v>1.6411378492129189E-6</v>
      </c>
      <c r="U11" s="23"/>
      <c r="V11" s="22"/>
    </row>
    <row r="12" spans="1:23" ht="21" x14ac:dyDescent="0.55000000000000004">
      <c r="A12" s="2" t="s">
        <v>89</v>
      </c>
      <c r="C12" s="1" t="s">
        <v>90</v>
      </c>
      <c r="E12" s="19" t="s">
        <v>78</v>
      </c>
      <c r="F12" s="19"/>
      <c r="G12" s="19" t="s">
        <v>88</v>
      </c>
      <c r="H12" s="19"/>
      <c r="I12" s="20">
        <v>10</v>
      </c>
      <c r="J12" s="19"/>
      <c r="K12" s="20">
        <v>5939744088</v>
      </c>
      <c r="L12" s="19"/>
      <c r="M12" s="20">
        <v>38257351910</v>
      </c>
      <c r="N12" s="19"/>
      <c r="O12" s="20">
        <v>38128119600</v>
      </c>
      <c r="P12" s="19"/>
      <c r="Q12" s="20">
        <v>6068976398</v>
      </c>
      <c r="R12" s="19"/>
      <c r="S12" s="23">
        <f t="shared" si="0"/>
        <v>2.7467533029861173E-3</v>
      </c>
      <c r="U12" s="23"/>
      <c r="V12" s="22"/>
    </row>
    <row r="13" spans="1:23" ht="21" x14ac:dyDescent="0.55000000000000004">
      <c r="A13" s="2" t="s">
        <v>80</v>
      </c>
      <c r="C13" s="1" t="s">
        <v>91</v>
      </c>
      <c r="E13" s="19" t="s">
        <v>78</v>
      </c>
      <c r="F13" s="19"/>
      <c r="G13" s="19" t="s">
        <v>92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v>678</v>
      </c>
      <c r="R13" s="19"/>
      <c r="S13" s="23">
        <f t="shared" si="0"/>
        <v>3.0685549214498488E-10</v>
      </c>
      <c r="U13" s="23"/>
      <c r="V13" s="22"/>
    </row>
    <row r="14" spans="1:23" ht="21" x14ac:dyDescent="0.55000000000000004">
      <c r="A14" s="2" t="s">
        <v>93</v>
      </c>
      <c r="C14" s="1" t="s">
        <v>94</v>
      </c>
      <c r="E14" s="19" t="s">
        <v>95</v>
      </c>
      <c r="F14" s="19"/>
      <c r="G14" s="19" t="s">
        <v>96</v>
      </c>
      <c r="H14" s="19"/>
      <c r="I14" s="20">
        <v>0</v>
      </c>
      <c r="J14" s="19"/>
      <c r="K14" s="20">
        <v>782950</v>
      </c>
      <c r="L14" s="19"/>
      <c r="M14" s="20">
        <v>14874612836</v>
      </c>
      <c r="N14" s="19"/>
      <c r="O14" s="20">
        <v>14875021600</v>
      </c>
      <c r="P14" s="19"/>
      <c r="Q14" s="20">
        <v>374186</v>
      </c>
      <c r="R14" s="19"/>
      <c r="S14" s="23">
        <f t="shared" si="0"/>
        <v>1.6935255041852997E-7</v>
      </c>
      <c r="U14" s="23"/>
      <c r="V14" s="22"/>
    </row>
    <row r="15" spans="1:23" ht="21" x14ac:dyDescent="0.55000000000000004">
      <c r="A15" s="2" t="s">
        <v>80</v>
      </c>
      <c r="C15" s="1" t="s">
        <v>97</v>
      </c>
      <c r="E15" s="19" t="s">
        <v>95</v>
      </c>
      <c r="F15" s="19"/>
      <c r="G15" s="19" t="s">
        <v>98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v>50000000</v>
      </c>
      <c r="R15" s="19"/>
      <c r="S15" s="23">
        <f t="shared" si="0"/>
        <v>2.2629461072639002E-5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43129011277</v>
      </c>
      <c r="L16" s="19"/>
      <c r="M16" s="29">
        <f>SUM(M8:M15)</f>
        <v>454515652360</v>
      </c>
      <c r="N16" s="19"/>
      <c r="O16" s="29">
        <f>SUM(O8:O15)</f>
        <v>471846241617</v>
      </c>
      <c r="P16" s="19"/>
      <c r="Q16" s="29">
        <f>SUM(Q8:Q15)</f>
        <v>25798422020</v>
      </c>
      <c r="R16" s="19"/>
      <c r="S16" s="24">
        <f>SUM(S8:S15)</f>
        <v>1.1676087736742058E-2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V19" s="22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view="pageBreakPreview" zoomScale="41" zoomScaleNormal="100" zoomScaleSheetLayoutView="41" workbookViewId="0">
      <selection activeCell="O17" sqref="O17:O21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2" ht="30" x14ac:dyDescent="0.45">
      <c r="A4" s="52" t="s">
        <v>200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6" spans="1:22" s="5" customFormat="1" ht="24.75" thickBot="1" x14ac:dyDescent="0.6">
      <c r="A6" s="62" t="s">
        <v>100</v>
      </c>
      <c r="B6" s="62"/>
      <c r="C6" s="62"/>
      <c r="D6" s="62"/>
      <c r="E6" s="62"/>
      <c r="F6" s="62"/>
      <c r="G6" s="62"/>
      <c r="H6" s="33"/>
      <c r="I6" s="62" t="s">
        <v>101</v>
      </c>
      <c r="J6" s="62"/>
      <c r="K6" s="62"/>
      <c r="L6" s="62"/>
      <c r="M6" s="62"/>
      <c r="N6" s="33"/>
      <c r="O6" s="62" t="s">
        <v>102</v>
      </c>
      <c r="P6" s="62"/>
      <c r="Q6" s="62"/>
      <c r="R6" s="62"/>
      <c r="S6" s="62"/>
      <c r="T6" s="27"/>
      <c r="U6" s="33"/>
      <c r="V6" s="33"/>
    </row>
    <row r="7" spans="1:22" s="5" customFormat="1" ht="22.5" x14ac:dyDescent="0.55000000000000004">
      <c r="A7" s="34" t="s">
        <v>103</v>
      </c>
      <c r="B7" s="1"/>
      <c r="C7" s="34" t="s">
        <v>104</v>
      </c>
      <c r="D7" s="1"/>
      <c r="E7" s="34" t="s">
        <v>65</v>
      </c>
      <c r="F7" s="1"/>
      <c r="G7" s="44" t="s">
        <v>66</v>
      </c>
      <c r="H7" s="17"/>
      <c r="I7" s="44" t="s">
        <v>105</v>
      </c>
      <c r="J7" s="17"/>
      <c r="K7" s="44" t="s">
        <v>106</v>
      </c>
      <c r="L7" s="17"/>
      <c r="M7" s="44" t="s">
        <v>107</v>
      </c>
      <c r="N7" s="17"/>
      <c r="O7" s="44" t="s">
        <v>105</v>
      </c>
      <c r="P7" s="17"/>
      <c r="Q7" s="44" t="s">
        <v>106</v>
      </c>
      <c r="R7" s="17"/>
      <c r="S7" s="44" t="s">
        <v>107</v>
      </c>
    </row>
    <row r="8" spans="1:22" x14ac:dyDescent="0.45">
      <c r="A8" s="1" t="s">
        <v>108</v>
      </c>
      <c r="C8" s="17" t="s">
        <v>109</v>
      </c>
      <c r="E8" s="25" t="s">
        <v>110</v>
      </c>
      <c r="G8" s="30">
        <v>18</v>
      </c>
      <c r="H8" s="30"/>
      <c r="I8" s="30">
        <v>0</v>
      </c>
      <c r="J8" s="30"/>
      <c r="K8" s="30" t="s">
        <v>109</v>
      </c>
      <c r="L8" s="30"/>
      <c r="M8" s="30">
        <v>0</v>
      </c>
      <c r="N8" s="30"/>
      <c r="O8" s="30">
        <v>136117346</v>
      </c>
      <c r="P8" s="30"/>
      <c r="Q8" s="30" t="s">
        <v>109</v>
      </c>
      <c r="R8" s="17"/>
      <c r="S8" s="30">
        <v>136117346</v>
      </c>
      <c r="V8" s="32"/>
    </row>
    <row r="9" spans="1:22" x14ac:dyDescent="0.45">
      <c r="A9" s="1" t="s">
        <v>76</v>
      </c>
      <c r="C9" s="18">
        <v>30</v>
      </c>
      <c r="E9" s="25" t="s">
        <v>109</v>
      </c>
      <c r="G9" s="30">
        <v>0</v>
      </c>
      <c r="H9" s="30"/>
      <c r="I9" s="30">
        <v>7744661</v>
      </c>
      <c r="J9" s="30"/>
      <c r="K9" s="30">
        <v>0</v>
      </c>
      <c r="L9" s="30"/>
      <c r="M9" s="30">
        <v>7744661</v>
      </c>
      <c r="N9" s="30"/>
      <c r="O9" s="30">
        <v>8134317</v>
      </c>
      <c r="P9" s="30"/>
      <c r="Q9" s="30">
        <v>0</v>
      </c>
      <c r="R9" s="17"/>
      <c r="S9" s="30">
        <v>8134317</v>
      </c>
      <c r="V9" s="32"/>
    </row>
    <row r="10" spans="1:22" x14ac:dyDescent="0.45">
      <c r="A10" s="1" t="s">
        <v>80</v>
      </c>
      <c r="C10" s="18">
        <v>30</v>
      </c>
      <c r="E10" s="25" t="s">
        <v>109</v>
      </c>
      <c r="G10" s="30">
        <v>10</v>
      </c>
      <c r="H10" s="30"/>
      <c r="I10" s="30">
        <v>139522</v>
      </c>
      <c r="J10" s="30"/>
      <c r="K10" s="30">
        <v>-9390</v>
      </c>
      <c r="L10" s="30"/>
      <c r="M10" s="30">
        <v>148912</v>
      </c>
      <c r="N10" s="30"/>
      <c r="O10" s="30">
        <v>21666213</v>
      </c>
      <c r="P10" s="30"/>
      <c r="Q10" s="30">
        <v>1061</v>
      </c>
      <c r="R10" s="17"/>
      <c r="S10" s="30">
        <v>21665152</v>
      </c>
      <c r="V10" s="32"/>
    </row>
    <row r="11" spans="1:22" x14ac:dyDescent="0.45">
      <c r="A11" s="1" t="s">
        <v>83</v>
      </c>
      <c r="C11" s="18">
        <v>28</v>
      </c>
      <c r="E11" s="25" t="s">
        <v>109</v>
      </c>
      <c r="G11" s="30">
        <v>10</v>
      </c>
      <c r="H11" s="30"/>
      <c r="I11" s="30">
        <v>6506839</v>
      </c>
      <c r="J11" s="30"/>
      <c r="K11" s="30">
        <v>15627</v>
      </c>
      <c r="L11" s="30"/>
      <c r="M11" s="30">
        <v>6491212</v>
      </c>
      <c r="N11" s="30"/>
      <c r="O11" s="30">
        <v>17900282</v>
      </c>
      <c r="P11" s="30"/>
      <c r="Q11" s="30">
        <v>24379</v>
      </c>
      <c r="R11" s="17"/>
      <c r="S11" s="30">
        <v>17875903</v>
      </c>
      <c r="V11" s="32"/>
    </row>
    <row r="12" spans="1:22" x14ac:dyDescent="0.45">
      <c r="A12" s="1" t="s">
        <v>86</v>
      </c>
      <c r="C12" s="18">
        <v>23</v>
      </c>
      <c r="E12" s="25" t="s">
        <v>109</v>
      </c>
      <c r="G12" s="30">
        <v>10</v>
      </c>
      <c r="H12" s="30"/>
      <c r="I12" s="30">
        <v>15304</v>
      </c>
      <c r="J12" s="30"/>
      <c r="K12" s="30">
        <v>0</v>
      </c>
      <c r="L12" s="30"/>
      <c r="M12" s="30">
        <v>15304</v>
      </c>
      <c r="N12" s="30"/>
      <c r="O12" s="30">
        <v>145247</v>
      </c>
      <c r="P12" s="30"/>
      <c r="Q12" s="30">
        <v>56</v>
      </c>
      <c r="R12" s="17"/>
      <c r="S12" s="30">
        <v>145191</v>
      </c>
      <c r="V12" s="32"/>
    </row>
    <row r="13" spans="1:22" x14ac:dyDescent="0.45">
      <c r="A13" s="1" t="s">
        <v>89</v>
      </c>
      <c r="C13" s="18">
        <v>26</v>
      </c>
      <c r="E13" s="25" t="s">
        <v>109</v>
      </c>
      <c r="G13" s="30">
        <v>10</v>
      </c>
      <c r="H13" s="30"/>
      <c r="I13" s="30">
        <v>6435357</v>
      </c>
      <c r="J13" s="30"/>
      <c r="K13" s="30">
        <v>23955</v>
      </c>
      <c r="L13" s="30"/>
      <c r="M13" s="30">
        <v>6411402</v>
      </c>
      <c r="N13" s="30"/>
      <c r="O13" s="30">
        <v>6110015</v>
      </c>
      <c r="P13" s="30"/>
      <c r="Q13" s="30">
        <v>59539</v>
      </c>
      <c r="R13" s="17"/>
      <c r="S13" s="30">
        <v>6050476</v>
      </c>
      <c r="V13" s="32"/>
    </row>
    <row r="14" spans="1:22" x14ac:dyDescent="0.45">
      <c r="A14" s="1" t="s">
        <v>93</v>
      </c>
      <c r="C14" s="17">
        <v>17</v>
      </c>
      <c r="E14" s="1" t="s">
        <v>109</v>
      </c>
      <c r="G14" s="30">
        <v>0</v>
      </c>
      <c r="H14" s="30"/>
      <c r="I14" s="30">
        <v>0</v>
      </c>
      <c r="J14" s="30"/>
      <c r="K14" s="30">
        <v>0</v>
      </c>
      <c r="L14" s="30"/>
      <c r="M14" s="30">
        <v>0</v>
      </c>
      <c r="N14" s="30"/>
      <c r="O14" s="30">
        <v>1282</v>
      </c>
      <c r="P14" s="30"/>
      <c r="Q14" s="30">
        <v>0</v>
      </c>
      <c r="R14" s="30"/>
      <c r="S14" s="30">
        <v>1282</v>
      </c>
      <c r="V14" s="32"/>
    </row>
    <row r="15" spans="1:22" s="17" customFormat="1" ht="30.75" thickBot="1" x14ac:dyDescent="0.8">
      <c r="A15" s="61"/>
      <c r="B15" s="61"/>
      <c r="C15" s="61"/>
      <c r="D15" s="61"/>
      <c r="E15" s="61"/>
      <c r="G15" s="30"/>
      <c r="H15" s="30"/>
      <c r="I15" s="31">
        <f>SUM(I8:I14)</f>
        <v>20841683</v>
      </c>
      <c r="J15" s="30"/>
      <c r="K15" s="31">
        <f>SUM(K8:K14)</f>
        <v>30192</v>
      </c>
      <c r="L15" s="30"/>
      <c r="M15" s="31">
        <f>SUM(M8:M14)</f>
        <v>20811491</v>
      </c>
      <c r="N15" s="30"/>
      <c r="O15" s="31">
        <f>SUM(O8:O14)</f>
        <v>190074702</v>
      </c>
      <c r="P15" s="30"/>
      <c r="Q15" s="31">
        <f>SUM(Q8:Q14)</f>
        <v>85035</v>
      </c>
      <c r="S15" s="31">
        <f>SUM(S8:S14)</f>
        <v>189989667</v>
      </c>
    </row>
    <row r="16" spans="1:22" ht="19.5" thickTop="1" x14ac:dyDescent="0.45"/>
    <row r="17" spans="10:19" x14ac:dyDescent="0.45">
      <c r="K17" s="32"/>
    </row>
    <row r="18" spans="10:19" x14ac:dyDescent="0.45">
      <c r="K18" s="32"/>
      <c r="O18" s="32"/>
    </row>
    <row r="20" spans="10:19" x14ac:dyDescent="0.45">
      <c r="K20" s="32"/>
    </row>
    <row r="21" spans="10:19" x14ac:dyDescent="0.45">
      <c r="J21" s="32"/>
      <c r="K21" s="32"/>
    </row>
    <row r="22" spans="10:19" x14ac:dyDescent="0.45">
      <c r="K22" s="32"/>
    </row>
    <row r="23" spans="10:19" x14ac:dyDescent="0.45">
      <c r="S23" s="32"/>
    </row>
  </sheetData>
  <mergeCells count="7">
    <mergeCell ref="A15:E15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47"/>
  <sheetViews>
    <sheetView rightToLeft="1" view="pageBreakPreview" topLeftCell="A31" zoomScale="41" zoomScaleNormal="91" zoomScaleSheetLayoutView="41" workbookViewId="0">
      <selection activeCell="O41" sqref="O41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2" ht="30" x14ac:dyDescent="0.45">
      <c r="A4" s="52" t="s">
        <v>200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6" spans="1:22" ht="24.75" thickBot="1" x14ac:dyDescent="0.6">
      <c r="A6" s="54" t="s">
        <v>3</v>
      </c>
      <c r="B6" s="5"/>
      <c r="C6" s="62" t="s">
        <v>111</v>
      </c>
      <c r="D6" s="62" t="s">
        <v>111</v>
      </c>
      <c r="E6" s="62" t="s">
        <v>111</v>
      </c>
      <c r="F6" s="62" t="s">
        <v>111</v>
      </c>
      <c r="G6" s="62" t="s">
        <v>111</v>
      </c>
      <c r="H6" s="5"/>
      <c r="I6" s="62" t="s">
        <v>101</v>
      </c>
      <c r="J6" s="62" t="s">
        <v>101</v>
      </c>
      <c r="K6" s="62" t="s">
        <v>101</v>
      </c>
      <c r="L6" s="62" t="s">
        <v>101</v>
      </c>
      <c r="M6" s="62" t="s">
        <v>101</v>
      </c>
      <c r="N6" s="5"/>
      <c r="O6" s="62" t="s">
        <v>102</v>
      </c>
      <c r="P6" s="62" t="s">
        <v>102</v>
      </c>
      <c r="Q6" s="62" t="s">
        <v>102</v>
      </c>
      <c r="R6" s="62" t="s">
        <v>102</v>
      </c>
      <c r="S6" s="62" t="s">
        <v>102</v>
      </c>
    </row>
    <row r="7" spans="1:22" ht="22.5" x14ac:dyDescent="0.55000000000000004">
      <c r="A7" s="53" t="s">
        <v>3</v>
      </c>
      <c r="B7" s="5"/>
      <c r="C7" s="34" t="s">
        <v>112</v>
      </c>
      <c r="E7" s="34" t="s">
        <v>113</v>
      </c>
      <c r="G7" s="34" t="s">
        <v>114</v>
      </c>
      <c r="I7" s="34" t="s">
        <v>115</v>
      </c>
      <c r="K7" s="34" t="s">
        <v>106</v>
      </c>
      <c r="M7" s="34" t="s">
        <v>116</v>
      </c>
      <c r="O7" s="34" t="s">
        <v>115</v>
      </c>
      <c r="Q7" s="34" t="s">
        <v>106</v>
      </c>
      <c r="S7" s="34" t="s">
        <v>116</v>
      </c>
    </row>
    <row r="8" spans="1:22" ht="22.5" x14ac:dyDescent="0.45">
      <c r="A8" s="1" t="s">
        <v>51</v>
      </c>
      <c r="C8" s="35" t="s">
        <v>189</v>
      </c>
      <c r="D8" s="35"/>
      <c r="E8" s="9">
        <v>1464946</v>
      </c>
      <c r="F8" s="9"/>
      <c r="G8" s="9">
        <v>3050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4468085300</v>
      </c>
      <c r="P8" s="9"/>
      <c r="Q8" s="9">
        <v>63355700</v>
      </c>
      <c r="R8" s="9"/>
      <c r="S8" s="9">
        <v>4404729600</v>
      </c>
      <c r="U8" s="32"/>
      <c r="V8" s="32"/>
    </row>
    <row r="9" spans="1:22" ht="22.5" x14ac:dyDescent="0.45">
      <c r="A9" s="1" t="s">
        <v>47</v>
      </c>
      <c r="C9" s="35" t="s">
        <v>176</v>
      </c>
      <c r="D9" s="35"/>
      <c r="E9" s="9">
        <v>7094833</v>
      </c>
      <c r="F9" s="9"/>
      <c r="G9" s="9">
        <v>565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4008580645</v>
      </c>
      <c r="P9" s="9"/>
      <c r="Q9" s="9">
        <v>160764904</v>
      </c>
      <c r="R9" s="9"/>
      <c r="S9" s="9">
        <v>3847815741</v>
      </c>
      <c r="U9" s="32"/>
      <c r="V9" s="32"/>
    </row>
    <row r="10" spans="1:22" ht="22.5" x14ac:dyDescent="0.45">
      <c r="A10" s="1" t="s">
        <v>130</v>
      </c>
      <c r="C10" s="35" t="s">
        <v>189</v>
      </c>
      <c r="D10" s="35"/>
      <c r="E10" s="9">
        <v>5296215</v>
      </c>
      <c r="F10" s="9"/>
      <c r="G10" s="9">
        <v>500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2648107500</v>
      </c>
      <c r="P10" s="9"/>
      <c r="Q10" s="9">
        <v>122805769</v>
      </c>
      <c r="R10" s="9"/>
      <c r="S10" s="9">
        <v>2525301731</v>
      </c>
      <c r="U10" s="32"/>
      <c r="V10" s="32"/>
    </row>
    <row r="11" spans="1:22" ht="22.5" x14ac:dyDescent="0.45">
      <c r="A11" s="1" t="s">
        <v>18</v>
      </c>
      <c r="C11" s="35" t="s">
        <v>190</v>
      </c>
      <c r="D11" s="35"/>
      <c r="E11" s="9">
        <v>18251127</v>
      </c>
      <c r="F11" s="9"/>
      <c r="G11" s="9">
        <v>125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2281390875</v>
      </c>
      <c r="P11" s="9"/>
      <c r="Q11" s="9">
        <v>0</v>
      </c>
      <c r="R11" s="9"/>
      <c r="S11" s="9">
        <v>2281390875</v>
      </c>
      <c r="U11" s="32"/>
      <c r="V11" s="32"/>
    </row>
    <row r="12" spans="1:22" ht="22.5" x14ac:dyDescent="0.45">
      <c r="A12" s="1" t="s">
        <v>57</v>
      </c>
      <c r="C12" s="35" t="s">
        <v>183</v>
      </c>
      <c r="D12" s="35"/>
      <c r="E12" s="9">
        <v>2222267</v>
      </c>
      <c r="F12" s="9"/>
      <c r="G12" s="9">
        <v>2350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5222327450</v>
      </c>
      <c r="P12" s="9"/>
      <c r="Q12" s="9">
        <v>0</v>
      </c>
      <c r="R12" s="9"/>
      <c r="S12" s="9">
        <v>5222327450</v>
      </c>
      <c r="U12" s="32"/>
      <c r="V12" s="32"/>
    </row>
    <row r="13" spans="1:22" ht="22.5" x14ac:dyDescent="0.45">
      <c r="A13" s="1" t="s">
        <v>35</v>
      </c>
      <c r="C13" s="35" t="s">
        <v>4</v>
      </c>
      <c r="D13" s="35"/>
      <c r="E13" s="9">
        <v>5580000</v>
      </c>
      <c r="F13" s="9"/>
      <c r="G13" s="9">
        <v>2350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13113000000</v>
      </c>
      <c r="P13" s="9"/>
      <c r="Q13" s="9">
        <v>0</v>
      </c>
      <c r="R13" s="9"/>
      <c r="S13" s="9">
        <v>13113000000</v>
      </c>
      <c r="U13" s="32"/>
      <c r="V13" s="32"/>
    </row>
    <row r="14" spans="1:22" ht="22.5" x14ac:dyDescent="0.45">
      <c r="A14" s="1" t="s">
        <v>49</v>
      </c>
      <c r="C14" s="35" t="s">
        <v>183</v>
      </c>
      <c r="D14" s="35"/>
      <c r="E14" s="9">
        <v>12620216</v>
      </c>
      <c r="F14" s="9"/>
      <c r="G14" s="9">
        <v>480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6057703680</v>
      </c>
      <c r="P14" s="9"/>
      <c r="Q14" s="9">
        <v>0</v>
      </c>
      <c r="R14" s="9"/>
      <c r="S14" s="9">
        <v>6057703680</v>
      </c>
      <c r="U14" s="32"/>
      <c r="V14" s="32"/>
    </row>
    <row r="15" spans="1:22" ht="22.5" x14ac:dyDescent="0.45">
      <c r="A15" s="1" t="s">
        <v>45</v>
      </c>
      <c r="C15" s="35" t="s">
        <v>191</v>
      </c>
      <c r="D15" s="35"/>
      <c r="E15" s="9">
        <v>31398242</v>
      </c>
      <c r="F15" s="9"/>
      <c r="G15" s="9">
        <v>40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1255929680</v>
      </c>
      <c r="P15" s="9"/>
      <c r="Q15" s="9">
        <v>16972023</v>
      </c>
      <c r="R15" s="9"/>
      <c r="S15" s="9">
        <v>1238957657</v>
      </c>
      <c r="U15" s="32"/>
      <c r="V15" s="32"/>
    </row>
    <row r="16" spans="1:22" ht="22.5" x14ac:dyDescent="0.45">
      <c r="A16" s="1" t="s">
        <v>131</v>
      </c>
      <c r="C16" s="35" t="s">
        <v>192</v>
      </c>
      <c r="D16" s="35"/>
      <c r="E16" s="9">
        <v>4078546</v>
      </c>
      <c r="F16" s="9"/>
      <c r="G16" s="9">
        <v>2200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8972801200</v>
      </c>
      <c r="P16" s="9"/>
      <c r="Q16" s="9">
        <v>162922416</v>
      </c>
      <c r="R16" s="9"/>
      <c r="S16" s="9">
        <v>8809878784</v>
      </c>
      <c r="U16" s="32"/>
      <c r="V16" s="32"/>
    </row>
    <row r="17" spans="1:24" ht="22.5" x14ac:dyDescent="0.45">
      <c r="A17" s="1" t="s">
        <v>31</v>
      </c>
      <c r="C17" s="35" t="s">
        <v>177</v>
      </c>
      <c r="D17" s="35"/>
      <c r="E17" s="9">
        <v>875355</v>
      </c>
      <c r="F17" s="9"/>
      <c r="G17" s="9">
        <v>4214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3688745970</v>
      </c>
      <c r="P17" s="9"/>
      <c r="Q17" s="9">
        <v>216425457</v>
      </c>
      <c r="R17" s="9"/>
      <c r="S17" s="9">
        <v>3472320513</v>
      </c>
      <c r="U17" s="32"/>
      <c r="V17" s="32"/>
      <c r="X17" s="9"/>
    </row>
    <row r="18" spans="1:24" ht="22.5" x14ac:dyDescent="0.45">
      <c r="A18" s="1" t="s">
        <v>19</v>
      </c>
      <c r="C18" s="35" t="s">
        <v>193</v>
      </c>
      <c r="D18" s="35"/>
      <c r="E18" s="9">
        <v>548956</v>
      </c>
      <c r="F18" s="9"/>
      <c r="G18" s="9">
        <v>7569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4155047964</v>
      </c>
      <c r="P18" s="9"/>
      <c r="Q18" s="9">
        <v>491781039</v>
      </c>
      <c r="R18" s="9"/>
      <c r="S18" s="9">
        <v>3663266925</v>
      </c>
      <c r="U18" s="32"/>
      <c r="V18" s="32"/>
      <c r="X18" s="9"/>
    </row>
    <row r="19" spans="1:24" ht="22.5" x14ac:dyDescent="0.45">
      <c r="A19" s="1" t="s">
        <v>37</v>
      </c>
      <c r="C19" s="35" t="s">
        <v>117</v>
      </c>
      <c r="D19" s="35"/>
      <c r="E19" s="9">
        <v>3410921</v>
      </c>
      <c r="F19" s="9"/>
      <c r="G19" s="9">
        <v>2840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9687015640</v>
      </c>
      <c r="P19" s="9"/>
      <c r="Q19" s="9">
        <v>302116613</v>
      </c>
      <c r="R19" s="9"/>
      <c r="S19" s="9">
        <v>9384899027</v>
      </c>
      <c r="U19" s="32"/>
      <c r="V19" s="32"/>
      <c r="X19" s="9"/>
    </row>
    <row r="20" spans="1:24" ht="22.5" x14ac:dyDescent="0.45">
      <c r="A20" s="1" t="s">
        <v>63</v>
      </c>
      <c r="C20" s="35" t="s">
        <v>194</v>
      </c>
      <c r="D20" s="35"/>
      <c r="E20" s="9">
        <v>7530932</v>
      </c>
      <c r="F20" s="9"/>
      <c r="G20" s="9">
        <v>900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6777838800</v>
      </c>
      <c r="P20" s="9"/>
      <c r="Q20" s="9">
        <v>87071628</v>
      </c>
      <c r="R20" s="9"/>
      <c r="S20" s="9">
        <v>6690767172</v>
      </c>
      <c r="U20" s="32"/>
      <c r="V20" s="32"/>
    </row>
    <row r="21" spans="1:24" ht="22.5" x14ac:dyDescent="0.45">
      <c r="A21" s="1" t="s">
        <v>20</v>
      </c>
      <c r="C21" s="35" t="s">
        <v>178</v>
      </c>
      <c r="D21" s="35"/>
      <c r="E21" s="9">
        <v>2906383</v>
      </c>
      <c r="F21" s="9"/>
      <c r="G21" s="9">
        <v>243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706251069</v>
      </c>
      <c r="P21" s="9"/>
      <c r="Q21" s="9">
        <v>67782610</v>
      </c>
      <c r="R21" s="9"/>
      <c r="S21" s="9">
        <v>638468459</v>
      </c>
      <c r="U21" s="32"/>
      <c r="V21" s="32"/>
    </row>
    <row r="22" spans="1:24" ht="22.5" x14ac:dyDescent="0.45">
      <c r="A22" s="1" t="s">
        <v>42</v>
      </c>
      <c r="C22" s="35" t="s">
        <v>190</v>
      </c>
      <c r="D22" s="35"/>
      <c r="E22" s="9">
        <v>29864900</v>
      </c>
      <c r="F22" s="9"/>
      <c r="G22" s="9">
        <v>500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14932450000</v>
      </c>
      <c r="P22" s="9"/>
      <c r="Q22" s="9">
        <v>211736293</v>
      </c>
      <c r="R22" s="9"/>
      <c r="S22" s="9">
        <v>14720713707</v>
      </c>
      <c r="U22" s="32"/>
      <c r="V22" s="32"/>
    </row>
    <row r="23" spans="1:24" ht="22.5" x14ac:dyDescent="0.45">
      <c r="A23" s="1" t="s">
        <v>36</v>
      </c>
      <c r="C23" s="35" t="s">
        <v>118</v>
      </c>
      <c r="D23" s="35"/>
      <c r="E23" s="9">
        <v>2241110</v>
      </c>
      <c r="F23" s="9"/>
      <c r="G23" s="9">
        <v>3370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7552540700</v>
      </c>
      <c r="P23" s="9"/>
      <c r="Q23" s="9">
        <v>0</v>
      </c>
      <c r="R23" s="9"/>
      <c r="S23" s="9">
        <v>7552540700</v>
      </c>
      <c r="U23" s="32"/>
      <c r="V23" s="32"/>
    </row>
    <row r="24" spans="1:24" ht="22.5" x14ac:dyDescent="0.45">
      <c r="A24" s="1" t="s">
        <v>52</v>
      </c>
      <c r="C24" s="35" t="s">
        <v>192</v>
      </c>
      <c r="D24" s="35"/>
      <c r="E24" s="9">
        <v>894394</v>
      </c>
      <c r="F24" s="9"/>
      <c r="G24" s="9">
        <v>4790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4284147260</v>
      </c>
      <c r="P24" s="9"/>
      <c r="Q24" s="9">
        <v>174518482</v>
      </c>
      <c r="R24" s="9"/>
      <c r="S24" s="9">
        <v>4109628778</v>
      </c>
      <c r="U24" s="32"/>
      <c r="V24" s="32"/>
    </row>
    <row r="25" spans="1:24" ht="22.5" x14ac:dyDescent="0.45">
      <c r="A25" s="1" t="s">
        <v>21</v>
      </c>
      <c r="C25" s="35" t="s">
        <v>195</v>
      </c>
      <c r="D25" s="35"/>
      <c r="E25" s="9">
        <v>4858308</v>
      </c>
      <c r="F25" s="9"/>
      <c r="G25" s="9">
        <v>2000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9716616000</v>
      </c>
      <c r="P25" s="9"/>
      <c r="Q25" s="9">
        <v>0</v>
      </c>
      <c r="R25" s="9"/>
      <c r="S25" s="9">
        <v>9716616000</v>
      </c>
      <c r="U25" s="32"/>
      <c r="V25" s="32"/>
    </row>
    <row r="26" spans="1:24" ht="22.5" x14ac:dyDescent="0.45">
      <c r="A26" s="1" t="s">
        <v>46</v>
      </c>
      <c r="C26" s="35" t="s">
        <v>119</v>
      </c>
      <c r="D26" s="35"/>
      <c r="E26" s="9">
        <v>3140135</v>
      </c>
      <c r="F26" s="9"/>
      <c r="G26" s="9">
        <v>5100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16014688500</v>
      </c>
      <c r="P26" s="9"/>
      <c r="Q26" s="9">
        <v>0</v>
      </c>
      <c r="R26" s="9"/>
      <c r="S26" s="9">
        <v>16014688500</v>
      </c>
      <c r="U26" s="32"/>
      <c r="V26" s="32"/>
    </row>
    <row r="27" spans="1:24" ht="22.5" x14ac:dyDescent="0.45">
      <c r="A27" s="1" t="s">
        <v>50</v>
      </c>
      <c r="C27" s="35" t="s">
        <v>196</v>
      </c>
      <c r="D27" s="35"/>
      <c r="E27" s="9">
        <v>284023</v>
      </c>
      <c r="F27" s="9"/>
      <c r="G27" s="9">
        <v>11120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3158335760</v>
      </c>
      <c r="P27" s="9"/>
      <c r="Q27" s="9">
        <v>0</v>
      </c>
      <c r="R27" s="9"/>
      <c r="S27" s="9">
        <v>3158335760</v>
      </c>
      <c r="U27" s="32"/>
      <c r="V27" s="32"/>
    </row>
    <row r="28" spans="1:24" ht="22.5" x14ac:dyDescent="0.45">
      <c r="A28" s="1" t="s">
        <v>60</v>
      </c>
      <c r="C28" s="35" t="s">
        <v>120</v>
      </c>
      <c r="D28" s="35"/>
      <c r="E28" s="9">
        <v>200000</v>
      </c>
      <c r="F28" s="9"/>
      <c r="G28" s="9">
        <v>747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149400000</v>
      </c>
      <c r="P28" s="9"/>
      <c r="Q28" s="9">
        <v>14003352</v>
      </c>
      <c r="R28" s="9"/>
      <c r="S28" s="9">
        <v>135396648</v>
      </c>
      <c r="U28" s="32"/>
      <c r="V28" s="32"/>
    </row>
    <row r="29" spans="1:24" ht="22.5" x14ac:dyDescent="0.45">
      <c r="A29" s="1" t="s">
        <v>43</v>
      </c>
      <c r="C29" s="35" t="s">
        <v>178</v>
      </c>
      <c r="D29" s="35"/>
      <c r="E29" s="9">
        <v>3122204</v>
      </c>
      <c r="F29" s="9"/>
      <c r="G29" s="9">
        <v>677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2113732108</v>
      </c>
      <c r="P29" s="9"/>
      <c r="Q29" s="9">
        <v>48103676</v>
      </c>
      <c r="R29" s="9"/>
      <c r="S29" s="9">
        <v>2065628432</v>
      </c>
      <c r="U29" s="32"/>
      <c r="V29" s="32"/>
    </row>
    <row r="30" spans="1:24" ht="22.5" x14ac:dyDescent="0.45">
      <c r="A30" s="1" t="s">
        <v>41</v>
      </c>
      <c r="C30" s="35" t="s">
        <v>197</v>
      </c>
      <c r="D30" s="35"/>
      <c r="E30" s="9">
        <v>2620965</v>
      </c>
      <c r="F30" s="9"/>
      <c r="G30" s="9">
        <v>1100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2883061500</v>
      </c>
      <c r="P30" s="9"/>
      <c r="Q30" s="9">
        <v>88061639</v>
      </c>
      <c r="R30" s="9"/>
      <c r="S30" s="9">
        <v>2794999861</v>
      </c>
      <c r="U30" s="32"/>
      <c r="V30" s="32"/>
    </row>
    <row r="31" spans="1:24" ht="22.5" x14ac:dyDescent="0.45">
      <c r="A31" s="1" t="s">
        <v>54</v>
      </c>
      <c r="C31" s="35" t="s">
        <v>121</v>
      </c>
      <c r="D31" s="35"/>
      <c r="E31" s="9">
        <v>3485179</v>
      </c>
      <c r="F31" s="9"/>
      <c r="G31" s="9">
        <v>540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1881996660</v>
      </c>
      <c r="P31" s="9"/>
      <c r="Q31" s="9">
        <v>76664779</v>
      </c>
      <c r="R31" s="9"/>
      <c r="S31" s="9">
        <v>1805331881</v>
      </c>
      <c r="U31" s="32"/>
      <c r="V31" s="32"/>
    </row>
    <row r="32" spans="1:24" ht="22.5" x14ac:dyDescent="0.45">
      <c r="A32" s="1" t="s">
        <v>26</v>
      </c>
      <c r="C32" s="35" t="s">
        <v>178</v>
      </c>
      <c r="D32" s="35"/>
      <c r="E32" s="9">
        <v>7573702</v>
      </c>
      <c r="F32" s="9"/>
      <c r="G32" s="9">
        <v>572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4332157544</v>
      </c>
      <c r="P32" s="9"/>
      <c r="Q32" s="9">
        <v>0</v>
      </c>
      <c r="R32" s="9"/>
      <c r="S32" s="9">
        <v>4332157544</v>
      </c>
      <c r="U32" s="32"/>
      <c r="V32" s="32"/>
    </row>
    <row r="33" spans="1:22" ht="22.5" x14ac:dyDescent="0.45">
      <c r="A33" s="1" t="s">
        <v>25</v>
      </c>
      <c r="C33" s="35" t="s">
        <v>179</v>
      </c>
      <c r="D33" s="35"/>
      <c r="E33" s="9">
        <v>1195203</v>
      </c>
      <c r="F33" s="9"/>
      <c r="G33" s="9">
        <v>3875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4631411625</v>
      </c>
      <c r="P33" s="9"/>
      <c r="Q33" s="9">
        <v>454845243</v>
      </c>
      <c r="R33" s="9"/>
      <c r="S33" s="9">
        <v>4176566382</v>
      </c>
      <c r="U33" s="32"/>
      <c r="V33" s="32"/>
    </row>
    <row r="34" spans="1:22" ht="22.5" x14ac:dyDescent="0.45">
      <c r="A34" s="1" t="s">
        <v>28</v>
      </c>
      <c r="C34" s="35" t="s">
        <v>180</v>
      </c>
      <c r="D34" s="35"/>
      <c r="E34" s="9">
        <v>666870</v>
      </c>
      <c r="F34" s="9"/>
      <c r="G34" s="9">
        <v>4290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2860872300</v>
      </c>
      <c r="P34" s="9"/>
      <c r="Q34" s="9">
        <v>169587791</v>
      </c>
      <c r="R34" s="9"/>
      <c r="S34" s="9">
        <v>2691284509</v>
      </c>
      <c r="U34" s="32"/>
      <c r="V34" s="32"/>
    </row>
    <row r="35" spans="1:22" ht="22.5" x14ac:dyDescent="0.45">
      <c r="A35" s="1" t="s">
        <v>23</v>
      </c>
      <c r="C35" s="35" t="s">
        <v>181</v>
      </c>
      <c r="D35" s="35"/>
      <c r="E35" s="9">
        <v>3863168</v>
      </c>
      <c r="F35" s="9"/>
      <c r="G35" s="9">
        <v>1300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5022118400</v>
      </c>
      <c r="P35" s="9"/>
      <c r="Q35" s="9">
        <v>0</v>
      </c>
      <c r="R35" s="9"/>
      <c r="S35" s="9">
        <v>5022118400</v>
      </c>
      <c r="U35" s="32"/>
      <c r="V35" s="32"/>
    </row>
    <row r="36" spans="1:22" ht="22.5" x14ac:dyDescent="0.45">
      <c r="A36" s="1" t="s">
        <v>139</v>
      </c>
      <c r="C36" s="35" t="s">
        <v>195</v>
      </c>
      <c r="D36" s="35"/>
      <c r="E36" s="9">
        <v>8899697</v>
      </c>
      <c r="F36" s="9"/>
      <c r="G36" s="9">
        <v>44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391586668</v>
      </c>
      <c r="P36" s="9"/>
      <c r="Q36" s="9">
        <v>7884295</v>
      </c>
      <c r="R36" s="9"/>
      <c r="S36" s="9">
        <v>383702373</v>
      </c>
      <c r="U36" s="32"/>
      <c r="V36" s="32"/>
    </row>
    <row r="37" spans="1:22" ht="22.5" x14ac:dyDescent="0.45">
      <c r="A37" s="1" t="s">
        <v>58</v>
      </c>
      <c r="C37" s="35" t="s">
        <v>182</v>
      </c>
      <c r="D37" s="35"/>
      <c r="E37" s="9">
        <v>502453</v>
      </c>
      <c r="F37" s="9"/>
      <c r="G37" s="9">
        <v>1000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502453000</v>
      </c>
      <c r="P37" s="9"/>
      <c r="Q37" s="9">
        <v>52954605</v>
      </c>
      <c r="R37" s="9"/>
      <c r="S37" s="9">
        <v>449498395</v>
      </c>
      <c r="U37" s="32"/>
      <c r="V37" s="32"/>
    </row>
    <row r="38" spans="1:22" ht="22.5" x14ac:dyDescent="0.45">
      <c r="A38" s="1" t="s">
        <v>44</v>
      </c>
      <c r="C38" s="35" t="s">
        <v>122</v>
      </c>
      <c r="D38" s="35"/>
      <c r="E38" s="9">
        <v>1001924</v>
      </c>
      <c r="F38" s="9"/>
      <c r="G38" s="9">
        <v>2900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2971548800</v>
      </c>
      <c r="P38" s="9"/>
      <c r="Q38" s="9">
        <v>0</v>
      </c>
      <c r="R38" s="9"/>
      <c r="S38" s="9">
        <f>O38-Q38</f>
        <v>2971548800</v>
      </c>
      <c r="U38" s="32"/>
      <c r="V38" s="32"/>
    </row>
    <row r="39" spans="1:22" ht="22.5" x14ac:dyDescent="0.45">
      <c r="A39" s="1" t="s">
        <v>40</v>
      </c>
      <c r="C39" s="35" t="s">
        <v>195</v>
      </c>
      <c r="D39" s="35"/>
      <c r="E39" s="9">
        <v>5536099</v>
      </c>
      <c r="F39" s="9"/>
      <c r="G39" s="9">
        <v>200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1107219800</v>
      </c>
      <c r="P39" s="9"/>
      <c r="Q39" s="9">
        <v>20104193</v>
      </c>
      <c r="R39" s="9"/>
      <c r="S39" s="9">
        <v>1087115607</v>
      </c>
      <c r="U39" s="32"/>
      <c r="V39" s="32"/>
    </row>
    <row r="40" spans="1:22" ht="22.5" x14ac:dyDescent="0.45">
      <c r="A40" s="1" t="s">
        <v>59</v>
      </c>
      <c r="C40" s="35" t="s">
        <v>198</v>
      </c>
      <c r="D40" s="35"/>
      <c r="E40" s="9">
        <v>4332547</v>
      </c>
      <c r="F40" s="9"/>
      <c r="G40" s="9">
        <v>700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3032782900</v>
      </c>
      <c r="P40" s="9"/>
      <c r="Q40" s="9">
        <v>339435556</v>
      </c>
      <c r="R40" s="9"/>
      <c r="S40" s="9">
        <v>2693347344</v>
      </c>
      <c r="U40" s="32"/>
      <c r="V40" s="32"/>
    </row>
    <row r="41" spans="1:22" ht="22.5" x14ac:dyDescent="0.45">
      <c r="A41" s="1" t="s">
        <v>27</v>
      </c>
      <c r="C41" s="35" t="s">
        <v>199</v>
      </c>
      <c r="D41" s="35"/>
      <c r="E41" s="9">
        <v>70247</v>
      </c>
      <c r="F41" s="9"/>
      <c r="G41" s="9">
        <v>29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2037163</v>
      </c>
      <c r="P41" s="9"/>
      <c r="Q41" s="9">
        <v>0</v>
      </c>
      <c r="R41" s="9"/>
      <c r="S41" s="9">
        <v>2037163</v>
      </c>
      <c r="U41" s="32"/>
      <c r="V41" s="32"/>
    </row>
    <row r="42" spans="1:22" ht="22.5" x14ac:dyDescent="0.45">
      <c r="A42" s="1" t="s">
        <v>171</v>
      </c>
      <c r="C42" s="35" t="s">
        <v>193</v>
      </c>
      <c r="D42" s="35"/>
      <c r="E42" s="9">
        <v>8391625</v>
      </c>
      <c r="F42" s="9"/>
      <c r="G42" s="9">
        <v>120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1006995000</v>
      </c>
      <c r="P42" s="9"/>
      <c r="Q42" s="9">
        <v>119185399</v>
      </c>
      <c r="R42" s="9"/>
      <c r="S42" s="9">
        <v>887809601</v>
      </c>
      <c r="U42" s="32"/>
      <c r="V42" s="32"/>
    </row>
    <row r="43" spans="1:22" ht="23.25" thickBot="1" x14ac:dyDescent="0.6">
      <c r="I43" s="45">
        <f t="shared" ref="I43:S43" si="0">SUM(I8:I42)</f>
        <v>0</v>
      </c>
      <c r="J43" s="45">
        <f t="shared" si="0"/>
        <v>0</v>
      </c>
      <c r="K43" s="45">
        <f t="shared" si="0"/>
        <v>0</v>
      </c>
      <c r="L43" s="45">
        <f t="shared" si="0"/>
        <v>0</v>
      </c>
      <c r="M43" s="45">
        <f t="shared" si="0"/>
        <v>0</v>
      </c>
      <c r="N43" s="45">
        <f t="shared" si="0"/>
        <v>0</v>
      </c>
      <c r="O43" s="45">
        <f t="shared" si="0"/>
        <v>161590977461</v>
      </c>
      <c r="P43" s="45">
        <f t="shared" si="0"/>
        <v>0</v>
      </c>
      <c r="Q43" s="45">
        <f t="shared" si="0"/>
        <v>3469083462</v>
      </c>
      <c r="R43" s="45">
        <f t="shared" si="0"/>
        <v>0</v>
      </c>
      <c r="S43" s="45">
        <f t="shared" si="0"/>
        <v>158121893999</v>
      </c>
    </row>
    <row r="44" spans="1:22" ht="19.5" thickTop="1" x14ac:dyDescent="0.45">
      <c r="I44" s="3"/>
      <c r="K44" s="3"/>
      <c r="O44" s="3"/>
    </row>
    <row r="45" spans="1:22" x14ac:dyDescent="0.45">
      <c r="I45" s="3"/>
      <c r="M45" s="32"/>
      <c r="O45" s="3"/>
    </row>
    <row r="46" spans="1:22" x14ac:dyDescent="0.45">
      <c r="I46" s="3"/>
      <c r="M46" s="3"/>
      <c r="O46" s="32"/>
      <c r="Q46" s="32"/>
    </row>
    <row r="47" spans="1:22" x14ac:dyDescent="0.45">
      <c r="K47" s="32"/>
      <c r="O47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68"/>
  <sheetViews>
    <sheetView rightToLeft="1" view="pageBreakPreview" topLeftCell="A26" zoomScale="41" zoomScaleNormal="100" zoomScaleSheetLayoutView="41" workbookViewId="0">
      <selection activeCell="A26" sqref="A26:XFD2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0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0" ht="30" x14ac:dyDescent="0.45">
      <c r="A4" s="52" t="s">
        <v>202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20" s="7" customFormat="1" ht="19.5" x14ac:dyDescent="0.45">
      <c r="A6" s="64" t="s">
        <v>3</v>
      </c>
      <c r="C6" s="63" t="s">
        <v>101</v>
      </c>
      <c r="D6" s="63" t="s">
        <v>101</v>
      </c>
      <c r="E6" s="63" t="s">
        <v>101</v>
      </c>
      <c r="F6" s="63" t="s">
        <v>101</v>
      </c>
      <c r="G6" s="63" t="s">
        <v>101</v>
      </c>
      <c r="H6" s="63" t="s">
        <v>101</v>
      </c>
      <c r="I6" s="63" t="s">
        <v>101</v>
      </c>
      <c r="K6" s="63" t="s">
        <v>102</v>
      </c>
      <c r="L6" s="63" t="s">
        <v>102</v>
      </c>
      <c r="M6" s="63" t="s">
        <v>102</v>
      </c>
      <c r="N6" s="63" t="s">
        <v>102</v>
      </c>
      <c r="O6" s="63" t="s">
        <v>102</v>
      </c>
      <c r="P6" s="63" t="s">
        <v>102</v>
      </c>
      <c r="Q6" s="63" t="s">
        <v>102</v>
      </c>
    </row>
    <row r="7" spans="1:20" s="7" customFormat="1" ht="19.5" x14ac:dyDescent="0.45">
      <c r="A7" s="63" t="s">
        <v>3</v>
      </c>
      <c r="C7" s="36" t="s">
        <v>7</v>
      </c>
      <c r="E7" s="36" t="s">
        <v>123</v>
      </c>
      <c r="G7" s="36" t="s">
        <v>124</v>
      </c>
      <c r="I7" s="36" t="s">
        <v>125</v>
      </c>
      <c r="K7" s="36" t="s">
        <v>7</v>
      </c>
      <c r="M7" s="36" t="s">
        <v>123</v>
      </c>
      <c r="O7" s="36" t="s">
        <v>124</v>
      </c>
      <c r="Q7" s="36" t="s">
        <v>125</v>
      </c>
    </row>
    <row r="8" spans="1:20" x14ac:dyDescent="0.45">
      <c r="A8" s="1" t="s">
        <v>207</v>
      </c>
      <c r="C8" s="20">
        <v>120000</v>
      </c>
      <c r="D8" s="19"/>
      <c r="E8" s="20">
        <v>2664014238</v>
      </c>
      <c r="F8" s="19"/>
      <c r="G8" s="20">
        <v>2658734881</v>
      </c>
      <c r="H8" s="19"/>
      <c r="I8" s="20">
        <v>5279357</v>
      </c>
      <c r="J8" s="19"/>
      <c r="K8" s="20">
        <v>120000</v>
      </c>
      <c r="L8" s="19"/>
      <c r="M8" s="20">
        <v>2664014238</v>
      </c>
      <c r="N8" s="19"/>
      <c r="O8" s="20">
        <v>2658734881</v>
      </c>
      <c r="P8" s="19"/>
      <c r="Q8" s="20">
        <v>5279357</v>
      </c>
      <c r="R8" s="17"/>
      <c r="S8" s="3"/>
      <c r="T8" s="3"/>
    </row>
    <row r="9" spans="1:20" x14ac:dyDescent="0.45">
      <c r="A9" s="1" t="s">
        <v>18</v>
      </c>
      <c r="C9" s="20">
        <v>18251127</v>
      </c>
      <c r="D9" s="19"/>
      <c r="E9" s="20">
        <v>88172709380</v>
      </c>
      <c r="F9" s="19"/>
      <c r="G9" s="20">
        <v>96608987129</v>
      </c>
      <c r="H9" s="19"/>
      <c r="I9" s="20">
        <v>-8436277748</v>
      </c>
      <c r="J9" s="19"/>
      <c r="K9" s="20">
        <v>18251127</v>
      </c>
      <c r="L9" s="19"/>
      <c r="M9" s="20">
        <v>88172709380</v>
      </c>
      <c r="N9" s="19"/>
      <c r="O9" s="20">
        <v>64935809133</v>
      </c>
      <c r="P9" s="19"/>
      <c r="Q9" s="20">
        <v>23236900247</v>
      </c>
      <c r="R9" s="17"/>
      <c r="S9" s="3"/>
      <c r="T9" s="3"/>
    </row>
    <row r="10" spans="1:20" x14ac:dyDescent="0.45">
      <c r="A10" s="1" t="s">
        <v>43</v>
      </c>
      <c r="C10" s="20">
        <v>3442415</v>
      </c>
      <c r="D10" s="19"/>
      <c r="E10" s="20">
        <v>24945888878</v>
      </c>
      <c r="F10" s="19"/>
      <c r="G10" s="20">
        <v>28641576119</v>
      </c>
      <c r="H10" s="19"/>
      <c r="I10" s="20">
        <v>-3695687240</v>
      </c>
      <c r="J10" s="19"/>
      <c r="K10" s="20">
        <v>3442415</v>
      </c>
      <c r="L10" s="19"/>
      <c r="M10" s="20">
        <v>24945888878</v>
      </c>
      <c r="N10" s="19"/>
      <c r="O10" s="20">
        <v>27849686154</v>
      </c>
      <c r="P10" s="19"/>
      <c r="Q10" s="20">
        <v>-2903797275</v>
      </c>
      <c r="R10" s="17"/>
      <c r="S10" s="3"/>
      <c r="T10" s="3"/>
    </row>
    <row r="11" spans="1:20" x14ac:dyDescent="0.45">
      <c r="A11" s="1" t="s">
        <v>60</v>
      </c>
      <c r="C11" s="20">
        <v>4752413</v>
      </c>
      <c r="D11" s="19"/>
      <c r="E11" s="20">
        <v>45257224246</v>
      </c>
      <c r="F11" s="19"/>
      <c r="G11" s="20">
        <v>47780068913</v>
      </c>
      <c r="H11" s="19"/>
      <c r="I11" s="20">
        <v>-2522844666</v>
      </c>
      <c r="J11" s="19"/>
      <c r="K11" s="20">
        <v>4752413</v>
      </c>
      <c r="L11" s="19"/>
      <c r="M11" s="20">
        <v>45257224246</v>
      </c>
      <c r="N11" s="19"/>
      <c r="O11" s="20">
        <v>51364889994</v>
      </c>
      <c r="P11" s="19"/>
      <c r="Q11" s="20">
        <v>-6107665747</v>
      </c>
      <c r="R11" s="17"/>
      <c r="S11" s="3"/>
      <c r="T11" s="3"/>
    </row>
    <row r="12" spans="1:20" x14ac:dyDescent="0.45">
      <c r="A12" s="1" t="s">
        <v>185</v>
      </c>
      <c r="C12" s="20">
        <v>3510812</v>
      </c>
      <c r="D12" s="19"/>
      <c r="E12" s="20">
        <v>47009258346</v>
      </c>
      <c r="F12" s="19"/>
      <c r="G12" s="20">
        <v>43603341709</v>
      </c>
      <c r="H12" s="19"/>
      <c r="I12" s="20">
        <v>3405916637</v>
      </c>
      <c r="J12" s="19"/>
      <c r="K12" s="20">
        <v>3510812</v>
      </c>
      <c r="L12" s="19"/>
      <c r="M12" s="20">
        <v>47009258346</v>
      </c>
      <c r="N12" s="19"/>
      <c r="O12" s="20">
        <v>44176574004</v>
      </c>
      <c r="P12" s="19"/>
      <c r="Q12" s="20">
        <v>2832684342</v>
      </c>
      <c r="R12" s="17"/>
      <c r="S12" s="3"/>
      <c r="T12" s="3"/>
    </row>
    <row r="13" spans="1:20" x14ac:dyDescent="0.45">
      <c r="A13" s="1" t="s">
        <v>208</v>
      </c>
      <c r="C13" s="20">
        <v>3294490</v>
      </c>
      <c r="D13" s="19"/>
      <c r="E13" s="20">
        <v>10053905498</v>
      </c>
      <c r="F13" s="19"/>
      <c r="G13" s="20">
        <v>10305565689</v>
      </c>
      <c r="H13" s="19"/>
      <c r="I13" s="20">
        <v>-251660190</v>
      </c>
      <c r="J13" s="19"/>
      <c r="K13" s="20">
        <v>3294490</v>
      </c>
      <c r="L13" s="19"/>
      <c r="M13" s="20">
        <v>10053905498</v>
      </c>
      <c r="N13" s="19"/>
      <c r="O13" s="20">
        <v>10305565689</v>
      </c>
      <c r="P13" s="19"/>
      <c r="Q13" s="20">
        <v>-251660190</v>
      </c>
      <c r="R13" s="17"/>
      <c r="S13" s="3"/>
      <c r="T13" s="3"/>
    </row>
    <row r="14" spans="1:20" x14ac:dyDescent="0.45">
      <c r="A14" s="1" t="s">
        <v>205</v>
      </c>
      <c r="C14" s="20">
        <v>1906815</v>
      </c>
      <c r="D14" s="19"/>
      <c r="E14" s="20">
        <v>9306755003</v>
      </c>
      <c r="F14" s="19"/>
      <c r="G14" s="20">
        <v>9535488319</v>
      </c>
      <c r="H14" s="19"/>
      <c r="I14" s="20">
        <v>-228733315</v>
      </c>
      <c r="J14" s="19"/>
      <c r="K14" s="20">
        <v>1906815</v>
      </c>
      <c r="L14" s="19"/>
      <c r="M14" s="20">
        <v>9306755003</v>
      </c>
      <c r="N14" s="19"/>
      <c r="O14" s="20">
        <v>9535488319</v>
      </c>
      <c r="P14" s="19"/>
      <c r="Q14" s="20">
        <v>-228733315</v>
      </c>
      <c r="R14" s="17"/>
      <c r="S14" s="3"/>
      <c r="T14" s="3"/>
    </row>
    <row r="15" spans="1:20" x14ac:dyDescent="0.45">
      <c r="A15" s="1" t="s">
        <v>168</v>
      </c>
      <c r="C15" s="20">
        <v>23119688</v>
      </c>
      <c r="D15" s="19"/>
      <c r="E15" s="20">
        <v>61752972176</v>
      </c>
      <c r="F15" s="19"/>
      <c r="G15" s="20">
        <v>62308694553</v>
      </c>
      <c r="H15" s="19"/>
      <c r="I15" s="20">
        <v>-555722376</v>
      </c>
      <c r="J15" s="19"/>
      <c r="K15" s="20">
        <v>23119688</v>
      </c>
      <c r="L15" s="19"/>
      <c r="M15" s="20">
        <v>61752972176</v>
      </c>
      <c r="N15" s="19"/>
      <c r="O15" s="20">
        <v>65254985175</v>
      </c>
      <c r="P15" s="19"/>
      <c r="Q15" s="20">
        <v>-3502012998</v>
      </c>
      <c r="R15" s="17"/>
      <c r="S15" s="3"/>
      <c r="T15" s="3"/>
    </row>
    <row r="16" spans="1:20" x14ac:dyDescent="0.45">
      <c r="A16" s="1" t="s">
        <v>49</v>
      </c>
      <c r="C16" s="20">
        <v>14157607</v>
      </c>
      <c r="D16" s="19"/>
      <c r="E16" s="20">
        <v>93447171742</v>
      </c>
      <c r="F16" s="19"/>
      <c r="G16" s="20">
        <v>92968570149</v>
      </c>
      <c r="H16" s="19"/>
      <c r="I16" s="20">
        <v>478601593</v>
      </c>
      <c r="J16" s="19"/>
      <c r="K16" s="20">
        <v>14157607</v>
      </c>
      <c r="L16" s="19"/>
      <c r="M16" s="20">
        <v>93447171742</v>
      </c>
      <c r="N16" s="19"/>
      <c r="O16" s="20">
        <v>100882261636</v>
      </c>
      <c r="P16" s="19"/>
      <c r="Q16" s="20">
        <v>-7435089893</v>
      </c>
      <c r="R16" s="17"/>
      <c r="S16" s="3"/>
      <c r="T16" s="3"/>
    </row>
    <row r="17" spans="1:21" x14ac:dyDescent="0.45">
      <c r="A17" s="1" t="s">
        <v>57</v>
      </c>
      <c r="C17" s="20">
        <v>3174500</v>
      </c>
      <c r="D17" s="19"/>
      <c r="E17" s="20">
        <v>48091522689</v>
      </c>
      <c r="F17" s="19"/>
      <c r="G17" s="20">
        <v>48823940183</v>
      </c>
      <c r="H17" s="19"/>
      <c r="I17" s="20">
        <v>-732417494</v>
      </c>
      <c r="J17" s="19"/>
      <c r="K17" s="20">
        <v>3174500</v>
      </c>
      <c r="L17" s="19"/>
      <c r="M17" s="20">
        <v>48091522689</v>
      </c>
      <c r="N17" s="19"/>
      <c r="O17" s="20">
        <v>68985608401</v>
      </c>
      <c r="P17" s="19"/>
      <c r="Q17" s="20">
        <v>-20894085712</v>
      </c>
      <c r="R17" s="17"/>
      <c r="S17" s="3"/>
      <c r="T17" s="3"/>
    </row>
    <row r="18" spans="1:21" x14ac:dyDescent="0.45">
      <c r="A18" s="1" t="s">
        <v>54</v>
      </c>
      <c r="C18" s="20">
        <v>1742589</v>
      </c>
      <c r="D18" s="19"/>
      <c r="E18" s="20">
        <v>10497256808</v>
      </c>
      <c r="F18" s="19"/>
      <c r="G18" s="20">
        <v>11934999902</v>
      </c>
      <c r="H18" s="19"/>
      <c r="I18" s="20">
        <v>-1437743093</v>
      </c>
      <c r="J18" s="19"/>
      <c r="K18" s="20">
        <v>1742589</v>
      </c>
      <c r="L18" s="19"/>
      <c r="M18" s="20">
        <v>10497256808</v>
      </c>
      <c r="N18" s="19"/>
      <c r="O18" s="20">
        <v>6562798550</v>
      </c>
      <c r="P18" s="19"/>
      <c r="Q18" s="20">
        <v>3934458258</v>
      </c>
      <c r="R18" s="17"/>
      <c r="S18" s="3"/>
      <c r="T18" s="3"/>
    </row>
    <row r="19" spans="1:21" x14ac:dyDescent="0.45">
      <c r="A19" s="1" t="s">
        <v>41</v>
      </c>
      <c r="C19" s="20">
        <v>2523921</v>
      </c>
      <c r="D19" s="19"/>
      <c r="E19" s="20">
        <v>27121248673</v>
      </c>
      <c r="F19" s="19"/>
      <c r="G19" s="20">
        <v>31436562985</v>
      </c>
      <c r="H19" s="19"/>
      <c r="I19" s="20">
        <v>-4315314311</v>
      </c>
      <c r="J19" s="19"/>
      <c r="K19" s="20">
        <v>2523921</v>
      </c>
      <c r="L19" s="19"/>
      <c r="M19" s="20">
        <v>27121248673</v>
      </c>
      <c r="N19" s="19"/>
      <c r="O19" s="20">
        <v>25250706075</v>
      </c>
      <c r="P19" s="19"/>
      <c r="Q19" s="20">
        <v>1870542598</v>
      </c>
      <c r="R19" s="17"/>
      <c r="S19" s="3"/>
      <c r="T19" s="3"/>
      <c r="U19" s="3"/>
    </row>
    <row r="20" spans="1:21" x14ac:dyDescent="0.45">
      <c r="A20" s="1" t="s">
        <v>131</v>
      </c>
      <c r="C20" s="20">
        <v>5437629</v>
      </c>
      <c r="D20" s="19"/>
      <c r="E20" s="20">
        <v>50106900246</v>
      </c>
      <c r="F20" s="19"/>
      <c r="G20" s="20">
        <v>50817343085</v>
      </c>
      <c r="H20" s="19"/>
      <c r="I20" s="20">
        <v>-710442838</v>
      </c>
      <c r="J20" s="19"/>
      <c r="K20" s="20">
        <v>5437629</v>
      </c>
      <c r="L20" s="19"/>
      <c r="M20" s="20">
        <v>50106900246</v>
      </c>
      <c r="N20" s="19"/>
      <c r="O20" s="20">
        <v>64238961031</v>
      </c>
      <c r="P20" s="19"/>
      <c r="Q20" s="20">
        <v>-14132060784</v>
      </c>
      <c r="R20" s="17"/>
      <c r="S20" s="3"/>
      <c r="T20" s="3"/>
      <c r="U20" s="3"/>
    </row>
    <row r="21" spans="1:21" x14ac:dyDescent="0.45">
      <c r="A21" s="1" t="s">
        <v>169</v>
      </c>
      <c r="C21" s="20">
        <v>1404731</v>
      </c>
      <c r="D21" s="19"/>
      <c r="E21" s="20">
        <v>36864243254</v>
      </c>
      <c r="F21" s="19"/>
      <c r="G21" s="20">
        <v>39238077100</v>
      </c>
      <c r="H21" s="19"/>
      <c r="I21" s="20">
        <v>-2373833845</v>
      </c>
      <c r="J21" s="19"/>
      <c r="K21" s="20">
        <v>1404731</v>
      </c>
      <c r="L21" s="19"/>
      <c r="M21" s="20">
        <v>36864243254</v>
      </c>
      <c r="N21" s="19"/>
      <c r="O21" s="20">
        <v>35675494741</v>
      </c>
      <c r="P21" s="19"/>
      <c r="Q21" s="20">
        <v>1188748513</v>
      </c>
      <c r="R21" s="17"/>
      <c r="S21" s="3"/>
      <c r="T21" s="3"/>
      <c r="U21" s="3"/>
    </row>
    <row r="22" spans="1:21" x14ac:dyDescent="0.45">
      <c r="A22" s="1" t="s">
        <v>44</v>
      </c>
      <c r="C22" s="20">
        <v>1047957</v>
      </c>
      <c r="D22" s="19"/>
      <c r="E22" s="20">
        <v>29168206363</v>
      </c>
      <c r="F22" s="19"/>
      <c r="G22" s="20">
        <v>30574530599</v>
      </c>
      <c r="H22" s="19"/>
      <c r="I22" s="20">
        <v>-1406324235</v>
      </c>
      <c r="J22" s="19"/>
      <c r="K22" s="20">
        <v>1047957</v>
      </c>
      <c r="L22" s="19"/>
      <c r="M22" s="20">
        <v>29168206363</v>
      </c>
      <c r="N22" s="19"/>
      <c r="O22" s="20">
        <v>33419834946</v>
      </c>
      <c r="P22" s="19"/>
      <c r="Q22" s="20">
        <v>-4251628582</v>
      </c>
      <c r="R22" s="17"/>
      <c r="S22" s="3"/>
      <c r="T22" s="3"/>
    </row>
    <row r="23" spans="1:21" x14ac:dyDescent="0.45">
      <c r="A23" s="1" t="s">
        <v>17</v>
      </c>
      <c r="C23" s="20">
        <v>10681587</v>
      </c>
      <c r="D23" s="19"/>
      <c r="E23" s="20">
        <v>31312575062</v>
      </c>
      <c r="F23" s="19"/>
      <c r="G23" s="20">
        <v>34869615634</v>
      </c>
      <c r="H23" s="19"/>
      <c r="I23" s="20">
        <v>-3557040571</v>
      </c>
      <c r="J23" s="19"/>
      <c r="K23" s="20">
        <v>10681587</v>
      </c>
      <c r="L23" s="19"/>
      <c r="M23" s="20">
        <v>31312575062</v>
      </c>
      <c r="N23" s="19"/>
      <c r="O23" s="20">
        <v>25917388796</v>
      </c>
      <c r="P23" s="19"/>
      <c r="Q23" s="20">
        <v>5395186266</v>
      </c>
      <c r="R23" s="17"/>
      <c r="S23" s="3"/>
      <c r="T23" s="3"/>
    </row>
    <row r="24" spans="1:21" x14ac:dyDescent="0.45">
      <c r="A24" s="1" t="s">
        <v>34</v>
      </c>
      <c r="C24" s="20">
        <v>2800000</v>
      </c>
      <c r="D24" s="19"/>
      <c r="E24" s="20">
        <v>19344213000</v>
      </c>
      <c r="F24" s="19"/>
      <c r="G24" s="20">
        <v>20179215000</v>
      </c>
      <c r="H24" s="19"/>
      <c r="I24" s="20">
        <v>-835002000</v>
      </c>
      <c r="J24" s="19"/>
      <c r="K24" s="20">
        <v>2800000</v>
      </c>
      <c r="L24" s="19"/>
      <c r="M24" s="20">
        <v>19344213000</v>
      </c>
      <c r="N24" s="19"/>
      <c r="O24" s="20">
        <v>15865038000</v>
      </c>
      <c r="P24" s="19"/>
      <c r="Q24" s="20">
        <v>3479175000</v>
      </c>
      <c r="R24" s="17"/>
      <c r="S24" s="3"/>
      <c r="T24" s="3"/>
    </row>
    <row r="25" spans="1:21" x14ac:dyDescent="0.45">
      <c r="A25" s="1" t="s">
        <v>40</v>
      </c>
      <c r="C25" s="20">
        <v>5536099</v>
      </c>
      <c r="D25" s="19"/>
      <c r="E25" s="20">
        <v>47987548319</v>
      </c>
      <c r="F25" s="19"/>
      <c r="G25" s="20">
        <v>48923085385</v>
      </c>
      <c r="H25" s="19"/>
      <c r="I25" s="20">
        <v>-935537065</v>
      </c>
      <c r="J25" s="19"/>
      <c r="K25" s="20">
        <v>5536099</v>
      </c>
      <c r="L25" s="19"/>
      <c r="M25" s="20">
        <v>47987548319</v>
      </c>
      <c r="N25" s="19"/>
      <c r="O25" s="20">
        <v>38467082834</v>
      </c>
      <c r="P25" s="19"/>
      <c r="Q25" s="20">
        <v>9520465485</v>
      </c>
      <c r="R25" s="17"/>
      <c r="S25" s="3"/>
      <c r="T25" s="3"/>
    </row>
    <row r="26" spans="1:21" x14ac:dyDescent="0.45">
      <c r="A26" s="1" t="s">
        <v>16</v>
      </c>
      <c r="C26" s="20">
        <v>2336000</v>
      </c>
      <c r="D26" s="19"/>
      <c r="E26" s="20">
        <v>1319500141</v>
      </c>
      <c r="F26" s="19"/>
      <c r="G26" s="20">
        <v>1447947057</v>
      </c>
      <c r="H26" s="19"/>
      <c r="I26" s="20">
        <v>-128446915</v>
      </c>
      <c r="J26" s="19"/>
      <c r="K26" s="20">
        <v>2336000</v>
      </c>
      <c r="L26" s="19"/>
      <c r="M26" s="20">
        <v>1319500141</v>
      </c>
      <c r="N26" s="19"/>
      <c r="O26" s="20">
        <v>2240327937</v>
      </c>
      <c r="P26" s="19"/>
      <c r="Q26" s="20">
        <v>-920827795</v>
      </c>
      <c r="R26" s="17"/>
      <c r="S26" s="3"/>
      <c r="T26" s="3"/>
    </row>
    <row r="27" spans="1:21" x14ac:dyDescent="0.45">
      <c r="A27" s="1" t="s">
        <v>63</v>
      </c>
      <c r="C27" s="20">
        <v>10688794</v>
      </c>
      <c r="D27" s="19"/>
      <c r="E27" s="20">
        <v>72995094292</v>
      </c>
      <c r="F27" s="19"/>
      <c r="G27" s="20">
        <v>69947550876</v>
      </c>
      <c r="H27" s="19"/>
      <c r="I27" s="20">
        <v>3047543416</v>
      </c>
      <c r="J27" s="19"/>
      <c r="K27" s="20">
        <v>10688794</v>
      </c>
      <c r="L27" s="19"/>
      <c r="M27" s="20">
        <v>72995094292</v>
      </c>
      <c r="N27" s="19"/>
      <c r="O27" s="20">
        <v>92535647291</v>
      </c>
      <c r="P27" s="19"/>
      <c r="Q27" s="20">
        <v>-19540552998</v>
      </c>
      <c r="R27" s="17"/>
      <c r="S27" s="3"/>
      <c r="T27" s="3"/>
    </row>
    <row r="28" spans="1:21" x14ac:dyDescent="0.45">
      <c r="A28" s="1" t="s">
        <v>209</v>
      </c>
      <c r="C28" s="20">
        <v>2000000</v>
      </c>
      <c r="D28" s="19"/>
      <c r="E28" s="20">
        <v>31173408000</v>
      </c>
      <c r="F28" s="19"/>
      <c r="G28" s="20">
        <v>26423971195</v>
      </c>
      <c r="H28" s="19"/>
      <c r="I28" s="20">
        <v>4749436805</v>
      </c>
      <c r="J28" s="19"/>
      <c r="K28" s="20">
        <v>2000000</v>
      </c>
      <c r="L28" s="19"/>
      <c r="M28" s="20">
        <v>31173408000</v>
      </c>
      <c r="N28" s="19"/>
      <c r="O28" s="20">
        <v>26423971195</v>
      </c>
      <c r="P28" s="19"/>
      <c r="Q28" s="20">
        <v>4749436805</v>
      </c>
      <c r="R28" s="17"/>
      <c r="S28" s="3"/>
      <c r="T28" s="3"/>
    </row>
    <row r="29" spans="1:21" x14ac:dyDescent="0.45">
      <c r="A29" s="1" t="s">
        <v>130</v>
      </c>
      <c r="C29" s="20">
        <v>7172632</v>
      </c>
      <c r="D29" s="19"/>
      <c r="E29" s="20">
        <v>48198494715</v>
      </c>
      <c r="F29" s="19"/>
      <c r="G29" s="20">
        <v>46944056101</v>
      </c>
      <c r="H29" s="19"/>
      <c r="I29" s="20">
        <v>1254438614</v>
      </c>
      <c r="J29" s="19"/>
      <c r="K29" s="20">
        <v>7172632</v>
      </c>
      <c r="L29" s="19"/>
      <c r="M29" s="20">
        <v>48198494715</v>
      </c>
      <c r="N29" s="19"/>
      <c r="O29" s="20">
        <v>49458977021</v>
      </c>
      <c r="P29" s="19"/>
      <c r="Q29" s="20">
        <v>-1260482305</v>
      </c>
      <c r="R29" s="17"/>
      <c r="S29" s="3"/>
      <c r="T29" s="3"/>
    </row>
    <row r="30" spans="1:21" x14ac:dyDescent="0.45">
      <c r="A30" s="1" t="s">
        <v>51</v>
      </c>
      <c r="C30" s="20">
        <v>1464946</v>
      </c>
      <c r="D30" s="19"/>
      <c r="E30" s="20">
        <v>34833011345</v>
      </c>
      <c r="F30" s="19"/>
      <c r="G30" s="20">
        <v>34323330995</v>
      </c>
      <c r="H30" s="19"/>
      <c r="I30" s="20">
        <v>509680350</v>
      </c>
      <c r="J30" s="19"/>
      <c r="K30" s="20">
        <v>1464946</v>
      </c>
      <c r="L30" s="19"/>
      <c r="M30" s="20">
        <v>34833011345</v>
      </c>
      <c r="N30" s="19"/>
      <c r="O30" s="20">
        <v>26095633917</v>
      </c>
      <c r="P30" s="19"/>
      <c r="Q30" s="20">
        <v>8737377428</v>
      </c>
      <c r="R30" s="17"/>
      <c r="S30" s="3"/>
      <c r="T30" s="3"/>
    </row>
    <row r="31" spans="1:21" x14ac:dyDescent="0.45">
      <c r="A31" s="1" t="s">
        <v>29</v>
      </c>
      <c r="C31" s="20">
        <v>645032</v>
      </c>
      <c r="D31" s="19"/>
      <c r="E31" s="20">
        <v>40331106348</v>
      </c>
      <c r="F31" s="19"/>
      <c r="G31" s="20">
        <v>43158895494</v>
      </c>
      <c r="H31" s="19"/>
      <c r="I31" s="20">
        <v>-2827789145</v>
      </c>
      <c r="J31" s="19"/>
      <c r="K31" s="20">
        <v>645032</v>
      </c>
      <c r="L31" s="19"/>
      <c r="M31" s="20">
        <v>40331106348</v>
      </c>
      <c r="N31" s="19"/>
      <c r="O31" s="20">
        <v>25455404165</v>
      </c>
      <c r="P31" s="19"/>
      <c r="Q31" s="20">
        <v>14875702183</v>
      </c>
      <c r="R31" s="17"/>
      <c r="S31" s="3"/>
      <c r="T31" s="3"/>
    </row>
    <row r="32" spans="1:21" x14ac:dyDescent="0.45">
      <c r="A32" s="1" t="s">
        <v>23</v>
      </c>
      <c r="C32" s="20">
        <v>3863168</v>
      </c>
      <c r="D32" s="19"/>
      <c r="E32" s="20">
        <v>55298622965</v>
      </c>
      <c r="F32" s="19"/>
      <c r="G32" s="20">
        <v>61673325335</v>
      </c>
      <c r="H32" s="19"/>
      <c r="I32" s="20">
        <v>-6374702369</v>
      </c>
      <c r="J32" s="19"/>
      <c r="K32" s="20">
        <v>3863168</v>
      </c>
      <c r="L32" s="19"/>
      <c r="M32" s="20">
        <v>55298622965</v>
      </c>
      <c r="N32" s="19"/>
      <c r="O32" s="20">
        <v>45578917666</v>
      </c>
      <c r="P32" s="19"/>
      <c r="Q32" s="20">
        <v>9719705299</v>
      </c>
      <c r="R32" s="17"/>
      <c r="S32" s="3"/>
      <c r="T32" s="3"/>
    </row>
    <row r="33" spans="1:21" x14ac:dyDescent="0.45">
      <c r="A33" s="1" t="s">
        <v>31</v>
      </c>
      <c r="C33" s="20">
        <v>875355</v>
      </c>
      <c r="D33" s="19"/>
      <c r="E33" s="20">
        <v>24903596772</v>
      </c>
      <c r="F33" s="19"/>
      <c r="G33" s="20">
        <v>28549511184</v>
      </c>
      <c r="H33" s="19"/>
      <c r="I33" s="20">
        <v>-3645914411</v>
      </c>
      <c r="J33" s="19"/>
      <c r="K33" s="20">
        <v>875355</v>
      </c>
      <c r="L33" s="19"/>
      <c r="M33" s="20">
        <v>24903596772</v>
      </c>
      <c r="N33" s="19"/>
      <c r="O33" s="20">
        <v>19397572173</v>
      </c>
      <c r="P33" s="19"/>
      <c r="Q33" s="20">
        <v>5506024599</v>
      </c>
      <c r="R33" s="17"/>
      <c r="S33" s="3"/>
      <c r="T33" s="3"/>
    </row>
    <row r="34" spans="1:21" x14ac:dyDescent="0.45">
      <c r="A34" s="1" t="s">
        <v>36</v>
      </c>
      <c r="C34" s="20">
        <v>1289077</v>
      </c>
      <c r="D34" s="19"/>
      <c r="E34" s="20">
        <v>34316079241</v>
      </c>
      <c r="F34" s="19"/>
      <c r="G34" s="20">
        <v>44026654424</v>
      </c>
      <c r="H34" s="19"/>
      <c r="I34" s="20">
        <v>-9710575182</v>
      </c>
      <c r="J34" s="19"/>
      <c r="K34" s="20">
        <v>1289077</v>
      </c>
      <c r="L34" s="19"/>
      <c r="M34" s="20">
        <v>34316079241</v>
      </c>
      <c r="N34" s="19"/>
      <c r="O34" s="20">
        <v>27471919146</v>
      </c>
      <c r="P34" s="19"/>
      <c r="Q34" s="20">
        <v>6844160095</v>
      </c>
      <c r="R34" s="17"/>
      <c r="S34" s="3"/>
      <c r="T34" s="3"/>
    </row>
    <row r="35" spans="1:21" x14ac:dyDescent="0.45">
      <c r="A35" s="1" t="s">
        <v>50</v>
      </c>
      <c r="C35" s="20">
        <v>284023</v>
      </c>
      <c r="D35" s="19"/>
      <c r="E35" s="20">
        <v>22586645052</v>
      </c>
      <c r="F35" s="19"/>
      <c r="G35" s="20">
        <v>22586645052</v>
      </c>
      <c r="H35" s="19"/>
      <c r="I35" s="20">
        <v>0</v>
      </c>
      <c r="J35" s="19"/>
      <c r="K35" s="20">
        <v>284023</v>
      </c>
      <c r="L35" s="19"/>
      <c r="M35" s="20">
        <v>22586645052</v>
      </c>
      <c r="N35" s="19"/>
      <c r="O35" s="20">
        <v>19665626414</v>
      </c>
      <c r="P35" s="19"/>
      <c r="Q35" s="20">
        <v>2921018638</v>
      </c>
      <c r="R35" s="17"/>
      <c r="S35" s="3"/>
      <c r="T35" s="3"/>
    </row>
    <row r="36" spans="1:21" x14ac:dyDescent="0.45">
      <c r="A36" s="1" t="s">
        <v>33</v>
      </c>
      <c r="C36" s="20">
        <v>11509789</v>
      </c>
      <c r="D36" s="19"/>
      <c r="E36" s="20">
        <v>99310533957</v>
      </c>
      <c r="F36" s="19"/>
      <c r="G36" s="20">
        <v>95355798991</v>
      </c>
      <c r="H36" s="19"/>
      <c r="I36" s="20">
        <v>3954734966</v>
      </c>
      <c r="J36" s="19"/>
      <c r="K36" s="20">
        <v>11509789</v>
      </c>
      <c r="L36" s="19"/>
      <c r="M36" s="20">
        <v>99310533957</v>
      </c>
      <c r="N36" s="19"/>
      <c r="O36" s="20">
        <v>65505095565</v>
      </c>
      <c r="P36" s="19"/>
      <c r="Q36" s="20">
        <v>33805438392</v>
      </c>
      <c r="R36" s="17"/>
      <c r="S36" s="3"/>
      <c r="T36" s="3"/>
    </row>
    <row r="37" spans="1:21" x14ac:dyDescent="0.45">
      <c r="A37" s="1" t="s">
        <v>143</v>
      </c>
      <c r="C37" s="20">
        <v>8454864</v>
      </c>
      <c r="D37" s="19"/>
      <c r="E37" s="20">
        <v>24776635684</v>
      </c>
      <c r="F37" s="19"/>
      <c r="G37" s="20">
        <v>26607914186</v>
      </c>
      <c r="H37" s="19"/>
      <c r="I37" s="20">
        <v>-1831278501</v>
      </c>
      <c r="J37" s="19"/>
      <c r="K37" s="20">
        <v>8454864</v>
      </c>
      <c r="L37" s="19"/>
      <c r="M37" s="20">
        <v>24776635684</v>
      </c>
      <c r="N37" s="19"/>
      <c r="O37" s="20">
        <v>26607914186</v>
      </c>
      <c r="P37" s="19"/>
      <c r="Q37" s="20">
        <v>-1831278501</v>
      </c>
      <c r="R37" s="17"/>
      <c r="S37" s="3"/>
      <c r="T37" s="3"/>
    </row>
    <row r="38" spans="1:21" x14ac:dyDescent="0.45">
      <c r="A38" s="1" t="s">
        <v>175</v>
      </c>
      <c r="C38" s="20">
        <v>786918</v>
      </c>
      <c r="D38" s="19"/>
      <c r="E38" s="20">
        <v>37703767386</v>
      </c>
      <c r="F38" s="19"/>
      <c r="G38" s="20">
        <v>42637318280</v>
      </c>
      <c r="H38" s="19"/>
      <c r="I38" s="20">
        <v>-4933550893</v>
      </c>
      <c r="J38" s="19"/>
      <c r="K38" s="20">
        <v>786918</v>
      </c>
      <c r="L38" s="19"/>
      <c r="M38" s="20">
        <v>37703767386</v>
      </c>
      <c r="N38" s="19"/>
      <c r="O38" s="20">
        <v>37944356308</v>
      </c>
      <c r="P38" s="19"/>
      <c r="Q38" s="20">
        <v>-240588921</v>
      </c>
      <c r="R38" s="17"/>
      <c r="S38" s="3"/>
      <c r="T38" s="3"/>
      <c r="U38" s="3"/>
    </row>
    <row r="39" spans="1:21" x14ac:dyDescent="0.45">
      <c r="A39" s="1" t="s">
        <v>170</v>
      </c>
      <c r="C39" s="20">
        <v>3232566</v>
      </c>
      <c r="D39" s="19"/>
      <c r="E39" s="20">
        <v>22589725593</v>
      </c>
      <c r="F39" s="19"/>
      <c r="G39" s="20">
        <v>25396394705</v>
      </c>
      <c r="H39" s="19"/>
      <c r="I39" s="20">
        <v>-2806669111</v>
      </c>
      <c r="J39" s="19"/>
      <c r="K39" s="20">
        <v>3232566</v>
      </c>
      <c r="L39" s="19"/>
      <c r="M39" s="20">
        <v>22589725593</v>
      </c>
      <c r="N39" s="19"/>
      <c r="O39" s="20">
        <v>26027678180</v>
      </c>
      <c r="P39" s="19"/>
      <c r="Q39" s="20">
        <v>-3437952586</v>
      </c>
      <c r="R39" s="17"/>
      <c r="S39" s="3"/>
      <c r="T39" s="3"/>
      <c r="U39" s="3"/>
    </row>
    <row r="40" spans="1:21" x14ac:dyDescent="0.45">
      <c r="A40" s="1" t="s">
        <v>42</v>
      </c>
      <c r="C40" s="20">
        <v>34028517</v>
      </c>
      <c r="D40" s="19"/>
      <c r="E40" s="20">
        <v>169130236619</v>
      </c>
      <c r="F40" s="19"/>
      <c r="G40" s="20">
        <v>168346032589</v>
      </c>
      <c r="H40" s="19"/>
      <c r="I40" s="20">
        <v>784204030</v>
      </c>
      <c r="J40" s="19"/>
      <c r="K40" s="20">
        <v>34028517</v>
      </c>
      <c r="L40" s="19"/>
      <c r="M40" s="20">
        <v>169130236619</v>
      </c>
      <c r="N40" s="19"/>
      <c r="O40" s="20">
        <v>129860284170</v>
      </c>
      <c r="P40" s="19"/>
      <c r="Q40" s="20">
        <v>39269952449</v>
      </c>
      <c r="R40" s="17"/>
      <c r="S40" s="3"/>
      <c r="T40" s="3"/>
      <c r="U40" s="3"/>
    </row>
    <row r="41" spans="1:21" x14ac:dyDescent="0.45">
      <c r="A41" s="1" t="s">
        <v>206</v>
      </c>
      <c r="C41" s="20">
        <v>320796</v>
      </c>
      <c r="D41" s="19"/>
      <c r="E41" s="20">
        <v>8912899023</v>
      </c>
      <c r="F41" s="19"/>
      <c r="G41" s="20">
        <v>9349788757</v>
      </c>
      <c r="H41" s="19"/>
      <c r="I41" s="20">
        <v>-436889733</v>
      </c>
      <c r="J41" s="19"/>
      <c r="K41" s="20">
        <v>320796</v>
      </c>
      <c r="L41" s="19"/>
      <c r="M41" s="20">
        <v>8912899023</v>
      </c>
      <c r="N41" s="19"/>
      <c r="O41" s="20">
        <v>9349788757</v>
      </c>
      <c r="P41" s="19"/>
      <c r="Q41" s="20">
        <v>-436889733</v>
      </c>
      <c r="R41" s="17"/>
      <c r="S41" s="3"/>
      <c r="T41" s="3"/>
      <c r="U41" s="3"/>
    </row>
    <row r="42" spans="1:21" x14ac:dyDescent="0.45">
      <c r="A42" s="1" t="s">
        <v>32</v>
      </c>
      <c r="C42" s="20">
        <v>3700000</v>
      </c>
      <c r="D42" s="19"/>
      <c r="E42" s="20">
        <v>66461188950</v>
      </c>
      <c r="F42" s="19"/>
      <c r="G42" s="20">
        <v>59154921448</v>
      </c>
      <c r="H42" s="19"/>
      <c r="I42" s="20">
        <v>7306267502</v>
      </c>
      <c r="J42" s="19"/>
      <c r="K42" s="20">
        <v>3700000</v>
      </c>
      <c r="L42" s="19"/>
      <c r="M42" s="20">
        <v>66461188950</v>
      </c>
      <c r="N42" s="19"/>
      <c r="O42" s="20">
        <v>44761077448</v>
      </c>
      <c r="P42" s="19"/>
      <c r="Q42" s="20">
        <v>21700111502</v>
      </c>
      <c r="R42" s="17"/>
      <c r="S42" s="3"/>
      <c r="T42" s="3"/>
      <c r="U42" s="3"/>
    </row>
    <row r="43" spans="1:21" x14ac:dyDescent="0.45">
      <c r="A43" s="1" t="s">
        <v>26</v>
      </c>
      <c r="C43" s="20">
        <v>7573702</v>
      </c>
      <c r="D43" s="19"/>
      <c r="E43" s="20">
        <v>30438285346</v>
      </c>
      <c r="F43" s="19"/>
      <c r="G43" s="20">
        <v>30987875955</v>
      </c>
      <c r="H43" s="19"/>
      <c r="I43" s="20">
        <v>-549590608</v>
      </c>
      <c r="J43" s="19"/>
      <c r="K43" s="20">
        <v>7573702</v>
      </c>
      <c r="L43" s="19"/>
      <c r="M43" s="20">
        <v>30438285346</v>
      </c>
      <c r="N43" s="19"/>
      <c r="O43" s="20">
        <v>39458127917</v>
      </c>
      <c r="P43" s="19"/>
      <c r="Q43" s="20">
        <v>-9019842570</v>
      </c>
      <c r="R43" s="17"/>
      <c r="S43" s="3"/>
      <c r="T43" s="3"/>
      <c r="U43" s="32"/>
    </row>
    <row r="44" spans="1:21" x14ac:dyDescent="0.45">
      <c r="A44" s="1" t="s">
        <v>139</v>
      </c>
      <c r="C44" s="20">
        <v>10683767</v>
      </c>
      <c r="D44" s="19"/>
      <c r="E44" s="20">
        <v>35067895732</v>
      </c>
      <c r="F44" s="19"/>
      <c r="G44" s="20">
        <v>38123143751</v>
      </c>
      <c r="H44" s="19"/>
      <c r="I44" s="20">
        <v>-3055248018</v>
      </c>
      <c r="J44" s="19"/>
      <c r="K44" s="20">
        <v>10683767</v>
      </c>
      <c r="L44" s="19"/>
      <c r="M44" s="20">
        <v>35067895732</v>
      </c>
      <c r="N44" s="19"/>
      <c r="O44" s="20">
        <v>42994123043</v>
      </c>
      <c r="P44" s="19"/>
      <c r="Q44" s="20">
        <v>-7926227310</v>
      </c>
      <c r="R44" s="17"/>
      <c r="S44" s="3"/>
      <c r="T44" s="3"/>
    </row>
    <row r="45" spans="1:21" x14ac:dyDescent="0.45">
      <c r="A45" s="1" t="s">
        <v>59</v>
      </c>
      <c r="C45" s="20">
        <v>5916429</v>
      </c>
      <c r="D45" s="19"/>
      <c r="E45" s="20">
        <v>26383180946</v>
      </c>
      <c r="F45" s="19"/>
      <c r="G45" s="20">
        <v>32030842669</v>
      </c>
      <c r="H45" s="19"/>
      <c r="I45" s="20">
        <v>-5647661722</v>
      </c>
      <c r="J45" s="19"/>
      <c r="K45" s="20">
        <v>5916429</v>
      </c>
      <c r="L45" s="19"/>
      <c r="M45" s="20">
        <v>26383180946</v>
      </c>
      <c r="N45" s="19"/>
      <c r="O45" s="20">
        <v>29919692593</v>
      </c>
      <c r="P45" s="19"/>
      <c r="Q45" s="20">
        <v>-3536511646</v>
      </c>
      <c r="R45" s="17"/>
      <c r="S45" s="3"/>
      <c r="T45" s="3"/>
    </row>
    <row r="46" spans="1:21" x14ac:dyDescent="0.45">
      <c r="A46" s="1" t="s">
        <v>171</v>
      </c>
      <c r="C46" s="20">
        <v>8391625</v>
      </c>
      <c r="D46" s="19"/>
      <c r="E46" s="20">
        <v>28345079036</v>
      </c>
      <c r="F46" s="19"/>
      <c r="G46" s="20">
        <v>36569990140</v>
      </c>
      <c r="H46" s="19"/>
      <c r="I46" s="20">
        <v>-8224911103</v>
      </c>
      <c r="J46" s="19"/>
      <c r="K46" s="20">
        <v>8391625</v>
      </c>
      <c r="L46" s="19"/>
      <c r="M46" s="20">
        <v>28345079036</v>
      </c>
      <c r="N46" s="19"/>
      <c r="O46" s="20">
        <v>42440445304</v>
      </c>
      <c r="P46" s="19"/>
      <c r="Q46" s="20">
        <v>-14095366267</v>
      </c>
      <c r="R46" s="17"/>
      <c r="S46" s="3"/>
      <c r="T46" s="3"/>
    </row>
    <row r="47" spans="1:21" x14ac:dyDescent="0.45">
      <c r="A47" s="1" t="s">
        <v>184</v>
      </c>
      <c r="C47" s="20">
        <v>1288160</v>
      </c>
      <c r="D47" s="19"/>
      <c r="E47" s="20">
        <v>49939322472</v>
      </c>
      <c r="F47" s="19"/>
      <c r="G47" s="20">
        <v>49743358890</v>
      </c>
      <c r="H47" s="19"/>
      <c r="I47" s="20">
        <v>195963582</v>
      </c>
      <c r="J47" s="19"/>
      <c r="K47" s="20">
        <v>1288160</v>
      </c>
      <c r="L47" s="19"/>
      <c r="M47" s="20">
        <v>49939322472</v>
      </c>
      <c r="N47" s="19"/>
      <c r="O47" s="20">
        <v>49828700501</v>
      </c>
      <c r="P47" s="19"/>
      <c r="Q47" s="20">
        <v>110621971</v>
      </c>
      <c r="R47" s="17"/>
      <c r="S47" s="3"/>
      <c r="T47" s="3"/>
      <c r="U47" s="3"/>
    </row>
    <row r="48" spans="1:21" x14ac:dyDescent="0.45">
      <c r="A48" s="1" t="s">
        <v>25</v>
      </c>
      <c r="C48" s="20">
        <v>1195203</v>
      </c>
      <c r="D48" s="19"/>
      <c r="E48" s="20">
        <v>32969540294</v>
      </c>
      <c r="F48" s="19"/>
      <c r="G48" s="20">
        <v>45385096910</v>
      </c>
      <c r="H48" s="19"/>
      <c r="I48" s="20">
        <v>-12415556615</v>
      </c>
      <c r="J48" s="19"/>
      <c r="K48" s="20">
        <v>1195203</v>
      </c>
      <c r="L48" s="19"/>
      <c r="M48" s="20">
        <v>32969540294</v>
      </c>
      <c r="N48" s="19"/>
      <c r="O48" s="20">
        <v>41764189456</v>
      </c>
      <c r="P48" s="19"/>
      <c r="Q48" s="20">
        <v>-8794649161</v>
      </c>
      <c r="R48" s="17"/>
      <c r="S48" s="3"/>
      <c r="T48" s="3"/>
      <c r="U48" s="3"/>
    </row>
    <row r="49" spans="1:25" x14ac:dyDescent="0.45">
      <c r="A49" s="1" t="s">
        <v>210</v>
      </c>
      <c r="C49" s="20">
        <v>1000000</v>
      </c>
      <c r="D49" s="19"/>
      <c r="E49" s="20">
        <v>37972710000</v>
      </c>
      <c r="F49" s="19"/>
      <c r="G49" s="20">
        <v>37484004600</v>
      </c>
      <c r="H49" s="19"/>
      <c r="I49" s="20">
        <v>488705400</v>
      </c>
      <c r="J49" s="19"/>
      <c r="K49" s="20">
        <v>1000000</v>
      </c>
      <c r="L49" s="19"/>
      <c r="M49" s="20">
        <v>37972710000</v>
      </c>
      <c r="N49" s="19"/>
      <c r="O49" s="20">
        <v>37484004600</v>
      </c>
      <c r="P49" s="19"/>
      <c r="Q49" s="20">
        <v>488705400</v>
      </c>
      <c r="R49" s="17"/>
      <c r="S49" s="3"/>
      <c r="T49" s="3"/>
      <c r="U49" s="3"/>
    </row>
    <row r="50" spans="1:25" x14ac:dyDescent="0.45">
      <c r="A50" s="1" t="s">
        <v>15</v>
      </c>
      <c r="C50" s="20">
        <v>3870000</v>
      </c>
      <c r="D50" s="19"/>
      <c r="E50" s="20">
        <v>7738006</v>
      </c>
      <c r="F50" s="19"/>
      <c r="G50" s="20">
        <v>38690034</v>
      </c>
      <c r="H50" s="19"/>
      <c r="I50" s="20">
        <v>-30952027</v>
      </c>
      <c r="J50" s="19"/>
      <c r="K50" s="20">
        <v>3870000</v>
      </c>
      <c r="L50" s="19"/>
      <c r="M50" s="20">
        <v>7738006</v>
      </c>
      <c r="N50" s="19"/>
      <c r="O50" s="20">
        <v>1114613390</v>
      </c>
      <c r="P50" s="19"/>
      <c r="Q50" s="20">
        <v>-1106875383</v>
      </c>
      <c r="R50" s="17"/>
      <c r="S50" s="3"/>
      <c r="T50" s="3"/>
      <c r="U50" s="3"/>
    </row>
    <row r="51" spans="1:25" x14ac:dyDescent="0.45">
      <c r="A51" s="1" t="s">
        <v>45</v>
      </c>
      <c r="C51" s="20">
        <v>31398242</v>
      </c>
      <c r="D51" s="19"/>
      <c r="E51" s="20">
        <v>53870915166</v>
      </c>
      <c r="F51" s="19"/>
      <c r="G51" s="20">
        <v>62391633497</v>
      </c>
      <c r="H51" s="19"/>
      <c r="I51" s="20">
        <v>-8520718330</v>
      </c>
      <c r="J51" s="19"/>
      <c r="K51" s="20">
        <v>31398242</v>
      </c>
      <c r="L51" s="19"/>
      <c r="M51" s="20">
        <v>53870915166</v>
      </c>
      <c r="N51" s="19"/>
      <c r="O51" s="20">
        <v>54339086278</v>
      </c>
      <c r="P51" s="19"/>
      <c r="Q51" s="20">
        <v>-468171111</v>
      </c>
      <c r="R51" s="17"/>
      <c r="S51" s="3"/>
      <c r="T51" s="3"/>
      <c r="U51" s="3"/>
    </row>
    <row r="52" spans="1:25" x14ac:dyDescent="0.45">
      <c r="A52" s="1" t="s">
        <v>173</v>
      </c>
      <c r="C52" s="20">
        <v>1601232</v>
      </c>
      <c r="D52" s="19"/>
      <c r="E52" s="20">
        <v>58113137487</v>
      </c>
      <c r="F52" s="19"/>
      <c r="G52" s="20">
        <v>58174785236</v>
      </c>
      <c r="H52" s="19"/>
      <c r="I52" s="20">
        <v>-61647748</v>
      </c>
      <c r="J52" s="19"/>
      <c r="K52" s="20">
        <v>1601232</v>
      </c>
      <c r="L52" s="19"/>
      <c r="M52" s="20">
        <v>58113137487</v>
      </c>
      <c r="N52" s="19"/>
      <c r="O52" s="20">
        <v>53391358284</v>
      </c>
      <c r="P52" s="19"/>
      <c r="Q52" s="20">
        <v>4721779203</v>
      </c>
      <c r="R52" s="17"/>
      <c r="S52" s="3"/>
      <c r="T52" s="3"/>
      <c r="U52" s="3"/>
    </row>
    <row r="53" spans="1:25" x14ac:dyDescent="0.45">
      <c r="A53" s="1" t="s">
        <v>47</v>
      </c>
      <c r="C53" s="20">
        <v>9239268</v>
      </c>
      <c r="D53" s="19"/>
      <c r="E53" s="20">
        <v>40291499337</v>
      </c>
      <c r="F53" s="19"/>
      <c r="G53" s="20">
        <v>40906728443</v>
      </c>
      <c r="H53" s="19"/>
      <c r="I53" s="20">
        <v>-615229105</v>
      </c>
      <c r="J53" s="19"/>
      <c r="K53" s="20">
        <v>9239268</v>
      </c>
      <c r="L53" s="19"/>
      <c r="M53" s="20">
        <v>40291499337</v>
      </c>
      <c r="N53" s="19"/>
      <c r="O53" s="20">
        <v>34120889190</v>
      </c>
      <c r="P53" s="19"/>
      <c r="Q53" s="20">
        <v>6170610147</v>
      </c>
      <c r="R53" s="17"/>
      <c r="S53" s="3"/>
      <c r="T53" s="3"/>
      <c r="U53" s="3"/>
    </row>
    <row r="54" spans="1:25" x14ac:dyDescent="0.45">
      <c r="A54" s="1" t="s">
        <v>19</v>
      </c>
      <c r="C54" s="20">
        <v>548956</v>
      </c>
      <c r="D54" s="19"/>
      <c r="E54" s="20">
        <v>30765985951</v>
      </c>
      <c r="F54" s="19"/>
      <c r="G54" s="20">
        <v>36141029612</v>
      </c>
      <c r="H54" s="19"/>
      <c r="I54" s="20">
        <v>-5375043660</v>
      </c>
      <c r="J54" s="19"/>
      <c r="K54" s="20">
        <v>548956</v>
      </c>
      <c r="L54" s="19"/>
      <c r="M54" s="20">
        <v>30765985951</v>
      </c>
      <c r="N54" s="19"/>
      <c r="O54" s="20">
        <v>16883298094</v>
      </c>
      <c r="P54" s="19"/>
      <c r="Q54" s="20">
        <v>13882687857</v>
      </c>
      <c r="R54" s="17"/>
      <c r="S54" s="3"/>
      <c r="T54" s="3"/>
      <c r="U54" s="3"/>
    </row>
    <row r="55" spans="1:25" x14ac:dyDescent="0.45">
      <c r="A55" s="1" t="s">
        <v>172</v>
      </c>
      <c r="C55" s="20">
        <v>2000</v>
      </c>
      <c r="D55" s="19"/>
      <c r="E55" s="20">
        <v>4282367</v>
      </c>
      <c r="F55" s="19"/>
      <c r="G55" s="20">
        <v>4703844</v>
      </c>
      <c r="H55" s="19"/>
      <c r="I55" s="20">
        <v>-421476</v>
      </c>
      <c r="J55" s="19"/>
      <c r="K55" s="20">
        <v>2000</v>
      </c>
      <c r="L55" s="19"/>
      <c r="M55" s="20">
        <v>4282367</v>
      </c>
      <c r="N55" s="19"/>
      <c r="O55" s="20">
        <v>4433235</v>
      </c>
      <c r="P55" s="19"/>
      <c r="Q55" s="20">
        <f>M55-O55</f>
        <v>-150868</v>
      </c>
      <c r="R55" s="17"/>
      <c r="S55" s="3"/>
      <c r="T55" s="3"/>
      <c r="U55" s="3"/>
    </row>
    <row r="56" spans="1:25" x14ac:dyDescent="0.45">
      <c r="A56" s="1" t="s">
        <v>35</v>
      </c>
      <c r="C56" s="20">
        <v>2298576</v>
      </c>
      <c r="D56" s="19"/>
      <c r="E56" s="20">
        <v>41013945536</v>
      </c>
      <c r="F56" s="19"/>
      <c r="G56" s="20">
        <v>41445983561</v>
      </c>
      <c r="H56" s="19"/>
      <c r="I56" s="20">
        <v>-432038024</v>
      </c>
      <c r="J56" s="19"/>
      <c r="K56" s="20">
        <v>2298576</v>
      </c>
      <c r="L56" s="19"/>
      <c r="M56" s="20">
        <v>41013945536</v>
      </c>
      <c r="N56" s="19"/>
      <c r="O56" s="20">
        <v>41445983561</v>
      </c>
      <c r="P56" s="19"/>
      <c r="Q56" s="20">
        <v>-432038024</v>
      </c>
      <c r="R56" s="17"/>
      <c r="S56" s="3"/>
      <c r="T56" s="3"/>
      <c r="U56" s="3"/>
    </row>
    <row r="57" spans="1:25" x14ac:dyDescent="0.45">
      <c r="A57" s="1" t="s">
        <v>37</v>
      </c>
      <c r="C57" s="20">
        <v>2214912</v>
      </c>
      <c r="D57" s="19"/>
      <c r="E57" s="20">
        <v>47843664035</v>
      </c>
      <c r="F57" s="19"/>
      <c r="G57" s="20">
        <v>61269346695</v>
      </c>
      <c r="H57" s="19"/>
      <c r="I57" s="20">
        <v>-13425682659</v>
      </c>
      <c r="J57" s="19"/>
      <c r="K57" s="20">
        <v>2214912</v>
      </c>
      <c r="L57" s="19"/>
      <c r="M57" s="20">
        <v>47843664035</v>
      </c>
      <c r="N57" s="19"/>
      <c r="O57" s="20">
        <v>35092971617</v>
      </c>
      <c r="P57" s="19"/>
      <c r="Q57" s="20">
        <v>12750692418</v>
      </c>
      <c r="R57" s="17"/>
      <c r="S57" s="3"/>
      <c r="T57" s="3"/>
      <c r="U57" s="3"/>
    </row>
    <row r="58" spans="1:25" x14ac:dyDescent="0.45">
      <c r="A58" s="1" t="s">
        <v>204</v>
      </c>
      <c r="C58" s="20">
        <v>486873</v>
      </c>
      <c r="D58" s="19"/>
      <c r="E58" s="20">
        <v>68085758542</v>
      </c>
      <c r="F58" s="19"/>
      <c r="G58" s="20">
        <v>68804508435</v>
      </c>
      <c r="H58" s="19"/>
      <c r="I58" s="20">
        <v>-718749892</v>
      </c>
      <c r="J58" s="19"/>
      <c r="K58" s="20">
        <v>486873</v>
      </c>
      <c r="L58" s="19"/>
      <c r="M58" s="20">
        <v>68085758542</v>
      </c>
      <c r="N58" s="19"/>
      <c r="O58" s="20">
        <v>68804508435</v>
      </c>
      <c r="P58" s="19"/>
      <c r="Q58" s="20">
        <v>-718749892</v>
      </c>
      <c r="R58" s="17"/>
      <c r="S58" s="3"/>
      <c r="T58" s="3"/>
      <c r="U58" s="3"/>
    </row>
    <row r="59" spans="1:25" x14ac:dyDescent="0.45">
      <c r="A59" s="1" t="s">
        <v>52</v>
      </c>
      <c r="C59" s="20">
        <v>994394</v>
      </c>
      <c r="D59" s="19"/>
      <c r="E59" s="20">
        <v>40201374056</v>
      </c>
      <c r="F59" s="19"/>
      <c r="G59" s="20">
        <v>39380036178</v>
      </c>
      <c r="H59" s="19"/>
      <c r="I59" s="20">
        <v>821337878</v>
      </c>
      <c r="J59" s="19"/>
      <c r="K59" s="20">
        <v>994394</v>
      </c>
      <c r="L59" s="19"/>
      <c r="M59" s="20">
        <v>40201374056</v>
      </c>
      <c r="N59" s="19"/>
      <c r="O59" s="20">
        <v>35307398802</v>
      </c>
      <c r="P59" s="19"/>
      <c r="Q59" s="20">
        <v>4893975254</v>
      </c>
      <c r="R59" s="17"/>
      <c r="S59" s="3"/>
      <c r="T59" s="3"/>
      <c r="U59" s="3"/>
    </row>
    <row r="60" spans="1:25" ht="19.5" thickBot="1" x14ac:dyDescent="0.5">
      <c r="E60" s="29">
        <f>SUM(E8:E59)</f>
        <v>2099258474313</v>
      </c>
      <c r="F60" s="28"/>
      <c r="G60" s="29">
        <f>SUM(G8:G59)</f>
        <v>2196020212453</v>
      </c>
      <c r="H60" s="28"/>
      <c r="I60" s="29">
        <f>SUM(I8:I59)</f>
        <v>-96761738104</v>
      </c>
      <c r="J60" s="29"/>
      <c r="K60" s="28"/>
      <c r="L60" s="28"/>
      <c r="M60" s="29">
        <f>SUM(M8:M59)</f>
        <v>2099258474313</v>
      </c>
      <c r="N60" s="28"/>
      <c r="O60" s="29">
        <f>SUM(O8:O59)</f>
        <v>1990120924198</v>
      </c>
      <c r="P60" s="28"/>
      <c r="Q60" s="29">
        <f>SUM(Q8:Q59)</f>
        <v>109137550139</v>
      </c>
    </row>
    <row r="61" spans="1:25" ht="19.5" thickTop="1" x14ac:dyDescent="0.45">
      <c r="I61" s="47"/>
      <c r="Q61" s="3"/>
    </row>
    <row r="63" spans="1:25" x14ac:dyDescent="0.45">
      <c r="Q63" s="3"/>
      <c r="Y63" s="32"/>
    </row>
    <row r="64" spans="1:25" x14ac:dyDescent="0.45">
      <c r="O64" s="3"/>
    </row>
    <row r="65" spans="13:15" x14ac:dyDescent="0.45">
      <c r="O65" s="3"/>
    </row>
    <row r="66" spans="13:15" x14ac:dyDescent="0.45">
      <c r="O66" s="3"/>
    </row>
    <row r="67" spans="13:15" x14ac:dyDescent="0.45">
      <c r="O67" s="3"/>
    </row>
    <row r="68" spans="13:15" x14ac:dyDescent="0.45">
      <c r="M68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80"/>
  <sheetViews>
    <sheetView rightToLeft="1" view="pageBreakPreview" topLeftCell="A10" zoomScale="41" zoomScaleNormal="100" zoomScaleSheetLayoutView="41" workbookViewId="0">
      <selection activeCell="I101" sqref="I101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140625" style="1" bestFit="1" customWidth="1"/>
    <col min="21" max="21" width="16.42578125" style="1" bestFit="1" customWidth="1"/>
    <col min="22" max="22" width="9.7109375" style="1" bestFit="1" customWidth="1"/>
    <col min="23" max="23" width="13.85546875" style="1" bestFit="1" customWidth="1"/>
    <col min="24" max="16384" width="9.140625" style="1"/>
  </cols>
  <sheetData>
    <row r="2" spans="1:23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3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3" ht="30" x14ac:dyDescent="0.45">
      <c r="A4" s="52" t="s">
        <v>203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23" s="7" customFormat="1" ht="19.5" x14ac:dyDescent="0.45">
      <c r="A6" s="64" t="s">
        <v>3</v>
      </c>
      <c r="C6" s="63" t="s">
        <v>101</v>
      </c>
      <c r="D6" s="63" t="s">
        <v>101</v>
      </c>
      <c r="E6" s="63" t="s">
        <v>101</v>
      </c>
      <c r="F6" s="63" t="s">
        <v>101</v>
      </c>
      <c r="G6" s="63" t="s">
        <v>101</v>
      </c>
      <c r="H6" s="63" t="s">
        <v>101</v>
      </c>
      <c r="I6" s="63" t="s">
        <v>101</v>
      </c>
      <c r="K6" s="63" t="s">
        <v>102</v>
      </c>
      <c r="L6" s="63" t="s">
        <v>102</v>
      </c>
      <c r="M6" s="63" t="s">
        <v>102</v>
      </c>
      <c r="N6" s="63" t="s">
        <v>102</v>
      </c>
      <c r="O6" s="63" t="s">
        <v>102</v>
      </c>
      <c r="P6" s="63" t="s">
        <v>102</v>
      </c>
      <c r="Q6" s="63" t="s">
        <v>102</v>
      </c>
    </row>
    <row r="7" spans="1:23" s="7" customFormat="1" ht="19.5" x14ac:dyDescent="0.45">
      <c r="A7" s="63" t="s">
        <v>3</v>
      </c>
      <c r="C7" s="36" t="s">
        <v>7</v>
      </c>
      <c r="E7" s="36" t="s">
        <v>123</v>
      </c>
      <c r="G7" s="36" t="s">
        <v>124</v>
      </c>
      <c r="I7" s="36" t="s">
        <v>126</v>
      </c>
      <c r="K7" s="36" t="s">
        <v>7</v>
      </c>
      <c r="M7" s="36" t="s">
        <v>123</v>
      </c>
      <c r="O7" s="36" t="s">
        <v>124</v>
      </c>
      <c r="Q7" s="36" t="s">
        <v>126</v>
      </c>
    </row>
    <row r="8" spans="1:23" x14ac:dyDescent="0.45">
      <c r="A8" s="1" t="s">
        <v>37</v>
      </c>
      <c r="C8" s="28">
        <v>1524938</v>
      </c>
      <c r="D8" s="28"/>
      <c r="E8" s="28">
        <v>33765462440</v>
      </c>
      <c r="F8" s="28"/>
      <c r="G8" s="28">
        <v>24161052874</v>
      </c>
      <c r="H8" s="28"/>
      <c r="I8" s="28">
        <v>9604409566</v>
      </c>
      <c r="J8" s="28"/>
      <c r="K8" s="28">
        <v>1524938</v>
      </c>
      <c r="L8" s="28"/>
      <c r="M8" s="28">
        <v>33765462440</v>
      </c>
      <c r="N8" s="28"/>
      <c r="O8" s="28">
        <v>24161052874</v>
      </c>
      <c r="P8" s="28"/>
      <c r="Q8" s="28">
        <v>9604409566</v>
      </c>
      <c r="R8" s="17"/>
      <c r="S8" s="30"/>
      <c r="T8" s="3"/>
      <c r="U8" s="3"/>
      <c r="V8" s="3"/>
      <c r="W8" s="3"/>
    </row>
    <row r="9" spans="1:23" x14ac:dyDescent="0.45">
      <c r="A9" s="1" t="s">
        <v>28</v>
      </c>
      <c r="C9" s="28">
        <v>600996</v>
      </c>
      <c r="D9" s="28"/>
      <c r="E9" s="28">
        <v>17284727182</v>
      </c>
      <c r="F9" s="28"/>
      <c r="G9" s="28">
        <v>17024651539</v>
      </c>
      <c r="H9" s="28"/>
      <c r="I9" s="28">
        <v>260075643</v>
      </c>
      <c r="J9" s="28"/>
      <c r="K9" s="28">
        <v>666870</v>
      </c>
      <c r="L9" s="28"/>
      <c r="M9" s="28">
        <v>19703484392</v>
      </c>
      <c r="N9" s="28"/>
      <c r="O9" s="28">
        <v>18890690406</v>
      </c>
      <c r="P9" s="28"/>
      <c r="Q9" s="28">
        <v>812793986</v>
      </c>
      <c r="R9" s="17"/>
      <c r="S9" s="30"/>
      <c r="T9" s="3"/>
      <c r="U9" s="3"/>
    </row>
    <row r="10" spans="1:23" x14ac:dyDescent="0.45">
      <c r="A10" s="1" t="s">
        <v>29</v>
      </c>
      <c r="C10" s="28">
        <v>19500</v>
      </c>
      <c r="D10" s="28"/>
      <c r="E10" s="28">
        <v>1323627283</v>
      </c>
      <c r="F10" s="28"/>
      <c r="G10" s="28">
        <v>769543806</v>
      </c>
      <c r="H10" s="28"/>
      <c r="I10" s="28">
        <v>554083477</v>
      </c>
      <c r="J10" s="28"/>
      <c r="K10" s="28">
        <v>152864</v>
      </c>
      <c r="L10" s="28"/>
      <c r="M10" s="28">
        <v>10616706210</v>
      </c>
      <c r="N10" s="28"/>
      <c r="O10" s="28">
        <v>6032592031</v>
      </c>
      <c r="P10" s="28"/>
      <c r="Q10" s="28">
        <v>4584114179</v>
      </c>
      <c r="R10" s="17"/>
      <c r="S10" s="30"/>
      <c r="T10" s="3"/>
      <c r="U10" s="3"/>
    </row>
    <row r="11" spans="1:23" x14ac:dyDescent="0.45">
      <c r="A11" s="1" t="s">
        <v>36</v>
      </c>
      <c r="C11" s="28">
        <v>928143</v>
      </c>
      <c r="D11" s="28"/>
      <c r="E11" s="28">
        <v>26739380056</v>
      </c>
      <c r="F11" s="28"/>
      <c r="G11" s="28">
        <v>19779942887</v>
      </c>
      <c r="H11" s="28"/>
      <c r="I11" s="28">
        <v>6959437169</v>
      </c>
      <c r="J11" s="28"/>
      <c r="K11" s="28">
        <v>1028143</v>
      </c>
      <c r="L11" s="28"/>
      <c r="M11" s="28">
        <v>29582096556</v>
      </c>
      <c r="N11" s="28"/>
      <c r="O11" s="28">
        <v>21911073853</v>
      </c>
      <c r="P11" s="28"/>
      <c r="Q11" s="28">
        <v>7671022703</v>
      </c>
      <c r="R11" s="17"/>
      <c r="S11" s="30"/>
      <c r="T11" s="3"/>
      <c r="U11" s="3"/>
      <c r="W11" s="3"/>
    </row>
    <row r="12" spans="1:23" x14ac:dyDescent="0.45">
      <c r="A12" s="1" t="s">
        <v>21</v>
      </c>
      <c r="C12" s="28">
        <v>4858308</v>
      </c>
      <c r="D12" s="28"/>
      <c r="E12" s="28">
        <v>43597095108</v>
      </c>
      <c r="F12" s="28"/>
      <c r="G12" s="28">
        <v>43174845530</v>
      </c>
      <c r="H12" s="28"/>
      <c r="I12" s="28">
        <v>422249578</v>
      </c>
      <c r="J12" s="28"/>
      <c r="K12" s="28">
        <v>9231846</v>
      </c>
      <c r="L12" s="28"/>
      <c r="M12" s="28">
        <v>92878135173</v>
      </c>
      <c r="N12" s="28"/>
      <c r="O12" s="28">
        <v>82041633655</v>
      </c>
      <c r="P12" s="28"/>
      <c r="Q12" s="28">
        <v>10836501518</v>
      </c>
      <c r="R12" s="17"/>
      <c r="S12" s="30"/>
      <c r="T12" s="3"/>
      <c r="U12" s="3"/>
      <c r="W12" s="3"/>
    </row>
    <row r="13" spans="1:23" x14ac:dyDescent="0.45">
      <c r="A13" s="1" t="s">
        <v>32</v>
      </c>
      <c r="C13" s="28">
        <v>300000</v>
      </c>
      <c r="D13" s="28"/>
      <c r="E13" s="28">
        <v>5609954958</v>
      </c>
      <c r="F13" s="28"/>
      <c r="G13" s="28">
        <v>3629276552</v>
      </c>
      <c r="H13" s="28"/>
      <c r="I13" s="28">
        <v>1980678406</v>
      </c>
      <c r="J13" s="28"/>
      <c r="K13" s="28">
        <v>300000</v>
      </c>
      <c r="L13" s="28"/>
      <c r="M13" s="28">
        <v>5609954958</v>
      </c>
      <c r="N13" s="28"/>
      <c r="O13" s="28">
        <v>3629276552</v>
      </c>
      <c r="P13" s="28"/>
      <c r="Q13" s="28">
        <v>1980678406</v>
      </c>
      <c r="R13" s="17"/>
      <c r="S13" s="30"/>
      <c r="T13" s="3"/>
      <c r="U13" s="3"/>
      <c r="W13" s="3"/>
    </row>
    <row r="14" spans="1:23" x14ac:dyDescent="0.45">
      <c r="A14" s="1" t="s">
        <v>130</v>
      </c>
      <c r="C14" s="28">
        <v>0</v>
      </c>
      <c r="D14" s="28"/>
      <c r="E14" s="28">
        <v>0</v>
      </c>
      <c r="F14" s="28"/>
      <c r="G14" s="28">
        <v>0</v>
      </c>
      <c r="H14" s="28"/>
      <c r="I14" s="28">
        <v>0</v>
      </c>
      <c r="J14" s="28"/>
      <c r="K14" s="28">
        <v>1522111</v>
      </c>
      <c r="L14" s="28"/>
      <c r="M14" s="28">
        <v>8320349469</v>
      </c>
      <c r="N14" s="28"/>
      <c r="O14" s="28">
        <v>7646977137</v>
      </c>
      <c r="P14" s="28"/>
      <c r="Q14" s="28">
        <v>673372332</v>
      </c>
      <c r="R14" s="17"/>
      <c r="S14" s="30"/>
      <c r="T14" s="3"/>
      <c r="U14" s="3"/>
      <c r="W14" s="3"/>
    </row>
    <row r="15" spans="1:23" x14ac:dyDescent="0.45">
      <c r="A15" s="1" t="s">
        <v>131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v>0</v>
      </c>
      <c r="J15" s="28"/>
      <c r="K15" s="28">
        <v>2987610</v>
      </c>
      <c r="L15" s="28"/>
      <c r="M15" s="28">
        <v>31469986702</v>
      </c>
      <c r="N15" s="28"/>
      <c r="O15" s="28">
        <v>37093223169</v>
      </c>
      <c r="P15" s="28"/>
      <c r="Q15" s="28">
        <v>-5623236467</v>
      </c>
      <c r="R15" s="17"/>
      <c r="S15" s="30"/>
      <c r="T15" s="3"/>
      <c r="U15" s="3"/>
      <c r="W15" s="3"/>
    </row>
    <row r="16" spans="1:23" x14ac:dyDescent="0.45">
      <c r="A16" s="1" t="s">
        <v>132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3514808</v>
      </c>
      <c r="L16" s="28"/>
      <c r="M16" s="28">
        <v>53970477655</v>
      </c>
      <c r="N16" s="28"/>
      <c r="O16" s="28">
        <v>49537077038</v>
      </c>
      <c r="P16" s="28"/>
      <c r="Q16" s="28">
        <v>4433400617</v>
      </c>
      <c r="R16" s="17"/>
      <c r="S16" s="30"/>
      <c r="T16" s="3"/>
      <c r="U16" s="3"/>
      <c r="W16" s="3"/>
    </row>
    <row r="17" spans="1:23" x14ac:dyDescent="0.45">
      <c r="A17" s="1" t="s">
        <v>39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9233449</v>
      </c>
      <c r="L17" s="28"/>
      <c r="M17" s="28">
        <v>113189224997</v>
      </c>
      <c r="N17" s="28"/>
      <c r="O17" s="28">
        <v>80862672910</v>
      </c>
      <c r="P17" s="28"/>
      <c r="Q17" s="28">
        <v>32326552087</v>
      </c>
      <c r="R17" s="17"/>
      <c r="S17" s="30"/>
      <c r="T17" s="3"/>
      <c r="U17" s="3"/>
      <c r="W17" s="3"/>
    </row>
    <row r="18" spans="1:23" x14ac:dyDescent="0.45">
      <c r="A18" s="1" t="s">
        <v>43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28">
        <v>985852</v>
      </c>
      <c r="L18" s="28"/>
      <c r="M18" s="28">
        <v>7132515191</v>
      </c>
      <c r="N18" s="28"/>
      <c r="O18" s="28">
        <v>5546721768</v>
      </c>
      <c r="P18" s="28"/>
      <c r="Q18" s="28">
        <v>1585793423</v>
      </c>
      <c r="R18" s="17"/>
      <c r="S18" s="30"/>
      <c r="T18" s="3"/>
      <c r="U18" s="3"/>
    </row>
    <row r="19" spans="1:23" x14ac:dyDescent="0.45">
      <c r="A19" s="1" t="s">
        <v>136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2530547</v>
      </c>
      <c r="L19" s="28"/>
      <c r="M19" s="28">
        <v>68378207848</v>
      </c>
      <c r="N19" s="28"/>
      <c r="O19" s="28">
        <v>61931369840</v>
      </c>
      <c r="P19" s="28"/>
      <c r="Q19" s="28">
        <v>6446838008</v>
      </c>
      <c r="R19" s="17"/>
      <c r="S19" s="30"/>
      <c r="T19" s="3"/>
    </row>
    <row r="20" spans="1:23" x14ac:dyDescent="0.45">
      <c r="A20" s="1" t="s">
        <v>64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4235188</v>
      </c>
      <c r="L20" s="28"/>
      <c r="M20" s="28">
        <v>23427306073</v>
      </c>
      <c r="N20" s="28"/>
      <c r="O20" s="28">
        <v>18859292164</v>
      </c>
      <c r="P20" s="28"/>
      <c r="Q20" s="28">
        <v>4568013909</v>
      </c>
      <c r="R20" s="17"/>
      <c r="S20" s="30"/>
      <c r="T20" s="3"/>
      <c r="U20" s="3"/>
    </row>
    <row r="21" spans="1:23" x14ac:dyDescent="0.45">
      <c r="A21" s="1" t="s">
        <v>58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502453</v>
      </c>
      <c r="L21" s="28"/>
      <c r="M21" s="28">
        <v>11928335055</v>
      </c>
      <c r="N21" s="28"/>
      <c r="O21" s="28">
        <v>15130804898</v>
      </c>
      <c r="P21" s="28"/>
      <c r="Q21" s="28">
        <v>-3202469843</v>
      </c>
      <c r="R21" s="17"/>
      <c r="S21" s="30"/>
      <c r="T21" s="3"/>
      <c r="U21" s="3"/>
    </row>
    <row r="22" spans="1:23" x14ac:dyDescent="0.45">
      <c r="A22" s="1" t="s">
        <v>137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2635520</v>
      </c>
      <c r="L22" s="28"/>
      <c r="M22" s="28">
        <v>10193126679</v>
      </c>
      <c r="N22" s="28"/>
      <c r="O22" s="28">
        <v>10419098334</v>
      </c>
      <c r="P22" s="28"/>
      <c r="Q22" s="28">
        <v>-225971655</v>
      </c>
      <c r="R22" s="17"/>
      <c r="S22" s="30"/>
      <c r="T22" s="3"/>
      <c r="U22" s="32"/>
    </row>
    <row r="23" spans="1:23" x14ac:dyDescent="0.45">
      <c r="A23" s="1" t="s">
        <v>61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7465</v>
      </c>
      <c r="L23" s="28"/>
      <c r="M23" s="28">
        <v>19120279</v>
      </c>
      <c r="N23" s="28"/>
      <c r="O23" s="28">
        <v>19120279</v>
      </c>
      <c r="P23" s="28"/>
      <c r="Q23" s="28">
        <v>0</v>
      </c>
      <c r="R23" s="17"/>
      <c r="S23" s="30"/>
      <c r="T23" s="3"/>
      <c r="U23" s="3"/>
    </row>
    <row r="24" spans="1:23" x14ac:dyDescent="0.45">
      <c r="A24" s="1" t="s">
        <v>46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3140135</v>
      </c>
      <c r="L24" s="28"/>
      <c r="M24" s="28">
        <v>100719669887</v>
      </c>
      <c r="N24" s="28"/>
      <c r="O24" s="28">
        <v>117803568165</v>
      </c>
      <c r="P24" s="28"/>
      <c r="Q24" s="28">
        <v>-17083898278</v>
      </c>
      <c r="R24" s="17"/>
      <c r="S24" s="30"/>
      <c r="T24" s="3"/>
    </row>
    <row r="25" spans="1:23" x14ac:dyDescent="0.45">
      <c r="A25" s="1" t="s">
        <v>138</v>
      </c>
      <c r="C25" s="28">
        <v>0</v>
      </c>
      <c r="D25" s="28"/>
      <c r="E25" s="28">
        <v>0</v>
      </c>
      <c r="F25" s="28"/>
      <c r="G25" s="28">
        <v>0</v>
      </c>
      <c r="H25" s="28"/>
      <c r="I25" s="28">
        <v>0</v>
      </c>
      <c r="J25" s="28"/>
      <c r="K25" s="28">
        <v>1199271</v>
      </c>
      <c r="L25" s="28"/>
      <c r="M25" s="28">
        <v>18679181399</v>
      </c>
      <c r="N25" s="28"/>
      <c r="O25" s="28">
        <v>16296490064</v>
      </c>
      <c r="P25" s="28"/>
      <c r="Q25" s="28">
        <v>2382691335</v>
      </c>
      <c r="R25" s="17"/>
      <c r="S25" s="30"/>
      <c r="T25" s="3"/>
    </row>
    <row r="26" spans="1:23" x14ac:dyDescent="0.45">
      <c r="A26" s="1" t="s">
        <v>24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v>0</v>
      </c>
      <c r="J26" s="28"/>
      <c r="K26" s="28">
        <v>507241</v>
      </c>
      <c r="L26" s="28"/>
      <c r="M26" s="28">
        <v>71815481603</v>
      </c>
      <c r="N26" s="28"/>
      <c r="O26" s="28">
        <v>56537832716</v>
      </c>
      <c r="P26" s="28"/>
      <c r="Q26" s="28">
        <v>15277648887</v>
      </c>
      <c r="R26" s="17"/>
      <c r="S26" s="30"/>
      <c r="T26" s="3"/>
    </row>
    <row r="27" spans="1:23" x14ac:dyDescent="0.45">
      <c r="A27" s="1" t="s">
        <v>139</v>
      </c>
      <c r="C27" s="28">
        <v>0</v>
      </c>
      <c r="D27" s="28"/>
      <c r="E27" s="28">
        <v>0</v>
      </c>
      <c r="F27" s="28"/>
      <c r="G27" s="28">
        <v>0</v>
      </c>
      <c r="H27" s="28"/>
      <c r="I27" s="28">
        <v>0</v>
      </c>
      <c r="J27" s="28"/>
      <c r="K27" s="28">
        <v>24750000</v>
      </c>
      <c r="L27" s="28"/>
      <c r="M27" s="28">
        <v>91059607503</v>
      </c>
      <c r="N27" s="28"/>
      <c r="O27" s="28">
        <v>90218238412</v>
      </c>
      <c r="P27" s="28"/>
      <c r="Q27" s="28">
        <v>841369091</v>
      </c>
      <c r="R27" s="17"/>
      <c r="S27" s="30"/>
      <c r="T27" s="3"/>
    </row>
    <row r="28" spans="1:23" x14ac:dyDescent="0.45">
      <c r="A28" s="1" t="s">
        <v>55</v>
      </c>
      <c r="C28" s="28">
        <v>0</v>
      </c>
      <c r="D28" s="28"/>
      <c r="E28" s="28">
        <v>0</v>
      </c>
      <c r="F28" s="28"/>
      <c r="G28" s="28">
        <v>0</v>
      </c>
      <c r="H28" s="28"/>
      <c r="I28" s="28">
        <v>0</v>
      </c>
      <c r="J28" s="28"/>
      <c r="K28" s="28">
        <v>625000</v>
      </c>
      <c r="L28" s="28"/>
      <c r="M28" s="28">
        <v>15314582825</v>
      </c>
      <c r="N28" s="28"/>
      <c r="O28" s="28">
        <v>7256583000</v>
      </c>
      <c r="P28" s="28"/>
      <c r="Q28" s="28">
        <v>8057999825</v>
      </c>
      <c r="R28" s="17"/>
      <c r="S28" s="30"/>
      <c r="T28" s="3"/>
    </row>
    <row r="29" spans="1:23" x14ac:dyDescent="0.45">
      <c r="A29" s="1" t="s">
        <v>27</v>
      </c>
      <c r="C29" s="28">
        <v>0</v>
      </c>
      <c r="D29" s="28"/>
      <c r="E29" s="28">
        <v>0</v>
      </c>
      <c r="F29" s="28"/>
      <c r="G29" s="28">
        <v>0</v>
      </c>
      <c r="H29" s="28"/>
      <c r="I29" s="28">
        <v>0</v>
      </c>
      <c r="J29" s="28"/>
      <c r="K29" s="28">
        <v>70247</v>
      </c>
      <c r="L29" s="28"/>
      <c r="M29" s="28">
        <v>70317247</v>
      </c>
      <c r="N29" s="28"/>
      <c r="O29" s="28">
        <v>69829030</v>
      </c>
      <c r="P29" s="28"/>
      <c r="Q29" s="28">
        <v>488217</v>
      </c>
      <c r="R29" s="17"/>
      <c r="S29" s="30"/>
      <c r="T29" s="3"/>
    </row>
    <row r="30" spans="1:23" x14ac:dyDescent="0.45">
      <c r="A30" s="1" t="s">
        <v>56</v>
      </c>
      <c r="C30" s="28">
        <v>0</v>
      </c>
      <c r="D30" s="28"/>
      <c r="E30" s="28">
        <v>0</v>
      </c>
      <c r="F30" s="28"/>
      <c r="G30" s="28">
        <v>0</v>
      </c>
      <c r="H30" s="28"/>
      <c r="I30" s="28">
        <v>0</v>
      </c>
      <c r="J30" s="28"/>
      <c r="K30" s="28">
        <v>30000000</v>
      </c>
      <c r="L30" s="28"/>
      <c r="M30" s="28">
        <v>48044544000</v>
      </c>
      <c r="N30" s="28"/>
      <c r="O30" s="28">
        <v>48044544000</v>
      </c>
      <c r="P30" s="28"/>
      <c r="Q30" s="28">
        <v>0</v>
      </c>
      <c r="R30" s="17"/>
      <c r="S30" s="30"/>
      <c r="T30" s="3"/>
    </row>
    <row r="31" spans="1:23" x14ac:dyDescent="0.45">
      <c r="A31" s="1" t="s">
        <v>147</v>
      </c>
      <c r="C31" s="28">
        <v>0</v>
      </c>
      <c r="D31" s="28"/>
      <c r="E31" s="28">
        <v>0</v>
      </c>
      <c r="F31" s="28"/>
      <c r="G31" s="28">
        <v>0</v>
      </c>
      <c r="H31" s="28"/>
      <c r="I31" s="28">
        <v>0</v>
      </c>
      <c r="J31" s="28"/>
      <c r="K31" s="28">
        <v>1614593</v>
      </c>
      <c r="L31" s="28"/>
      <c r="M31" s="28">
        <v>36346949679</v>
      </c>
      <c r="N31" s="28"/>
      <c r="O31" s="28">
        <v>31714526751</v>
      </c>
      <c r="P31" s="28"/>
      <c r="Q31" s="28">
        <v>4632422928</v>
      </c>
      <c r="R31" s="17"/>
      <c r="S31" s="30"/>
      <c r="T31" s="3"/>
    </row>
    <row r="32" spans="1:23" x14ac:dyDescent="0.45">
      <c r="A32" s="1" t="s">
        <v>187</v>
      </c>
      <c r="C32" s="28">
        <v>0</v>
      </c>
      <c r="D32" s="28"/>
      <c r="E32" s="28">
        <v>0</v>
      </c>
      <c r="F32" s="28"/>
      <c r="G32" s="28">
        <v>0</v>
      </c>
      <c r="H32" s="28"/>
      <c r="I32" s="28">
        <v>0</v>
      </c>
      <c r="J32" s="28"/>
      <c r="K32" s="28">
        <v>30000000</v>
      </c>
      <c r="L32" s="28"/>
      <c r="M32" s="28">
        <v>52843698005</v>
      </c>
      <c r="N32" s="28"/>
      <c r="O32" s="28">
        <v>48044544000</v>
      </c>
      <c r="P32" s="28"/>
      <c r="Q32" s="28">
        <v>4799154005</v>
      </c>
      <c r="R32" s="17"/>
      <c r="S32" s="30"/>
      <c r="T32" s="3"/>
    </row>
    <row r="33" spans="1:20" x14ac:dyDescent="0.45">
      <c r="A33" s="1" t="s">
        <v>22</v>
      </c>
      <c r="C33" s="28">
        <v>0</v>
      </c>
      <c r="D33" s="28"/>
      <c r="E33" s="28">
        <v>0</v>
      </c>
      <c r="F33" s="28"/>
      <c r="G33" s="28">
        <v>0</v>
      </c>
      <c r="H33" s="28"/>
      <c r="I33" s="28">
        <v>0</v>
      </c>
      <c r="J33" s="28"/>
      <c r="K33" s="28">
        <v>5459665</v>
      </c>
      <c r="L33" s="28"/>
      <c r="M33" s="28">
        <v>111651679158</v>
      </c>
      <c r="N33" s="28"/>
      <c r="O33" s="28">
        <v>87703228690</v>
      </c>
      <c r="P33" s="28"/>
      <c r="Q33" s="28">
        <v>23948450468</v>
      </c>
      <c r="R33" s="17"/>
      <c r="S33" s="30"/>
      <c r="T33" s="3"/>
    </row>
    <row r="34" spans="1:20" x14ac:dyDescent="0.45">
      <c r="A34" s="1" t="s">
        <v>42</v>
      </c>
      <c r="C34" s="28">
        <v>0</v>
      </c>
      <c r="D34" s="28"/>
      <c r="E34" s="28">
        <v>0</v>
      </c>
      <c r="F34" s="28"/>
      <c r="G34" s="28">
        <v>0</v>
      </c>
      <c r="H34" s="28"/>
      <c r="I34" s="28">
        <v>0</v>
      </c>
      <c r="J34" s="28"/>
      <c r="K34" s="28">
        <v>14032324</v>
      </c>
      <c r="L34" s="28"/>
      <c r="M34" s="28">
        <v>85617209114</v>
      </c>
      <c r="N34" s="28"/>
      <c r="O34" s="28">
        <v>51103288519</v>
      </c>
      <c r="P34" s="28"/>
      <c r="Q34" s="28">
        <v>34513920595</v>
      </c>
      <c r="R34" s="17"/>
      <c r="S34" s="30"/>
      <c r="T34" s="3"/>
    </row>
    <row r="35" spans="1:20" x14ac:dyDescent="0.45">
      <c r="A35" s="1" t="s">
        <v>148</v>
      </c>
      <c r="C35" s="28">
        <v>0</v>
      </c>
      <c r="D35" s="28"/>
      <c r="E35" s="28">
        <v>0</v>
      </c>
      <c r="F35" s="28"/>
      <c r="G35" s="28">
        <v>0</v>
      </c>
      <c r="H35" s="28"/>
      <c r="I35" s="28">
        <v>0</v>
      </c>
      <c r="J35" s="28"/>
      <c r="K35" s="28">
        <v>5683400</v>
      </c>
      <c r="L35" s="28"/>
      <c r="M35" s="28">
        <v>11654512251</v>
      </c>
      <c r="N35" s="28"/>
      <c r="O35" s="28">
        <v>10186199537</v>
      </c>
      <c r="P35" s="28"/>
      <c r="Q35" s="28">
        <v>1468312714</v>
      </c>
      <c r="R35" s="17"/>
      <c r="S35" s="30"/>
      <c r="T35" s="3"/>
    </row>
    <row r="36" spans="1:20" x14ac:dyDescent="0.45">
      <c r="A36" s="1" t="s">
        <v>30</v>
      </c>
      <c r="C36" s="28">
        <v>0</v>
      </c>
      <c r="D36" s="28"/>
      <c r="E36" s="28">
        <v>0</v>
      </c>
      <c r="F36" s="28"/>
      <c r="G36" s="28">
        <v>0</v>
      </c>
      <c r="H36" s="28"/>
      <c r="I36" s="28">
        <v>0</v>
      </c>
      <c r="J36" s="28"/>
      <c r="K36" s="28">
        <v>15198519</v>
      </c>
      <c r="L36" s="28"/>
      <c r="M36" s="28">
        <v>35073696963</v>
      </c>
      <c r="N36" s="28"/>
      <c r="O36" s="28">
        <v>26882472495</v>
      </c>
      <c r="P36" s="28"/>
      <c r="Q36" s="28">
        <v>8191224468</v>
      </c>
      <c r="R36" s="17"/>
      <c r="S36" s="30"/>
      <c r="T36" s="3"/>
    </row>
    <row r="37" spans="1:20" x14ac:dyDescent="0.45">
      <c r="A37" s="1" t="s">
        <v>44</v>
      </c>
      <c r="C37" s="28">
        <v>0</v>
      </c>
      <c r="D37" s="28"/>
      <c r="E37" s="28">
        <v>0</v>
      </c>
      <c r="F37" s="28"/>
      <c r="G37" s="28">
        <v>0</v>
      </c>
      <c r="H37" s="28"/>
      <c r="I37" s="28">
        <v>0</v>
      </c>
      <c r="J37" s="28"/>
      <c r="K37" s="28">
        <v>2000000</v>
      </c>
      <c r="L37" s="28"/>
      <c r="M37" s="28">
        <v>56848730299</v>
      </c>
      <c r="N37" s="28"/>
      <c r="O37" s="28">
        <v>37283823000</v>
      </c>
      <c r="P37" s="28"/>
      <c r="Q37" s="28">
        <v>19564907299</v>
      </c>
      <c r="R37" s="17"/>
      <c r="S37" s="30"/>
      <c r="T37" s="3"/>
    </row>
    <row r="38" spans="1:20" x14ac:dyDescent="0.45">
      <c r="A38" s="1" t="s">
        <v>188</v>
      </c>
      <c r="C38" s="28">
        <v>0</v>
      </c>
      <c r="D38" s="28"/>
      <c r="E38" s="28">
        <v>0</v>
      </c>
      <c r="F38" s="28"/>
      <c r="G38" s="28">
        <v>0</v>
      </c>
      <c r="H38" s="28"/>
      <c r="I38" s="28">
        <v>0</v>
      </c>
      <c r="J38" s="28"/>
      <c r="K38" s="28">
        <v>1100000</v>
      </c>
      <c r="L38" s="28"/>
      <c r="M38" s="28">
        <v>33733087253</v>
      </c>
      <c r="N38" s="28"/>
      <c r="O38" s="28">
        <v>23120974800</v>
      </c>
      <c r="P38" s="28"/>
      <c r="Q38" s="28">
        <v>10612112453</v>
      </c>
      <c r="R38" s="17"/>
      <c r="S38" s="30"/>
      <c r="T38" s="3"/>
    </row>
    <row r="39" spans="1:20" x14ac:dyDescent="0.45">
      <c r="A39" s="1" t="s">
        <v>38</v>
      </c>
      <c r="C39" s="28">
        <v>0</v>
      </c>
      <c r="D39" s="28"/>
      <c r="E39" s="28">
        <v>0</v>
      </c>
      <c r="F39" s="28"/>
      <c r="G39" s="28">
        <v>0</v>
      </c>
      <c r="H39" s="28"/>
      <c r="I39" s="28">
        <v>0</v>
      </c>
      <c r="J39" s="28"/>
      <c r="K39" s="28">
        <v>2472821</v>
      </c>
      <c r="L39" s="28"/>
      <c r="M39" s="28">
        <v>23224401899</v>
      </c>
      <c r="N39" s="28"/>
      <c r="O39" s="28">
        <v>17550778092</v>
      </c>
      <c r="P39" s="28"/>
      <c r="Q39" s="28">
        <v>5673623807</v>
      </c>
      <c r="R39" s="17"/>
      <c r="S39" s="30"/>
      <c r="T39" s="3"/>
    </row>
    <row r="40" spans="1:20" x14ac:dyDescent="0.45">
      <c r="A40" s="1" t="s">
        <v>35</v>
      </c>
      <c r="C40" s="28">
        <v>0</v>
      </c>
      <c r="D40" s="28"/>
      <c r="E40" s="28">
        <v>0</v>
      </c>
      <c r="F40" s="28"/>
      <c r="G40" s="28">
        <v>0</v>
      </c>
      <c r="H40" s="28"/>
      <c r="I40" s="28">
        <v>0</v>
      </c>
      <c r="J40" s="28"/>
      <c r="K40" s="28">
        <v>6700000</v>
      </c>
      <c r="L40" s="28"/>
      <c r="M40" s="28">
        <v>137604814183</v>
      </c>
      <c r="N40" s="28"/>
      <c r="O40" s="28">
        <v>117751186800</v>
      </c>
      <c r="P40" s="28"/>
      <c r="Q40" s="28">
        <v>19853627383</v>
      </c>
      <c r="R40" s="17"/>
      <c r="S40" s="30"/>
      <c r="T40" s="3"/>
    </row>
    <row r="41" spans="1:20" x14ac:dyDescent="0.45">
      <c r="A41" s="1" t="s">
        <v>127</v>
      </c>
      <c r="C41" s="28">
        <v>0</v>
      </c>
      <c r="D41" s="28"/>
      <c r="E41" s="28">
        <v>0</v>
      </c>
      <c r="F41" s="28"/>
      <c r="G41" s="28">
        <v>0</v>
      </c>
      <c r="H41" s="28"/>
      <c r="I41" s="28">
        <v>0</v>
      </c>
      <c r="J41" s="28"/>
      <c r="K41" s="28">
        <v>4772243</v>
      </c>
      <c r="L41" s="28"/>
      <c r="M41" s="28">
        <v>18360323320</v>
      </c>
      <c r="N41" s="28"/>
      <c r="O41" s="28">
        <v>19016181263</v>
      </c>
      <c r="P41" s="28"/>
      <c r="Q41" s="28">
        <v>-655857943</v>
      </c>
      <c r="R41" s="17"/>
      <c r="S41" s="30"/>
      <c r="T41" s="3"/>
    </row>
    <row r="42" spans="1:20" x14ac:dyDescent="0.45">
      <c r="A42" s="1" t="s">
        <v>128</v>
      </c>
      <c r="C42" s="28">
        <v>0</v>
      </c>
      <c r="D42" s="28"/>
      <c r="E42" s="28">
        <v>0</v>
      </c>
      <c r="F42" s="28"/>
      <c r="G42" s="28">
        <v>0</v>
      </c>
      <c r="H42" s="28"/>
      <c r="I42" s="28">
        <v>0</v>
      </c>
      <c r="J42" s="28"/>
      <c r="K42" s="28">
        <v>5782522</v>
      </c>
      <c r="L42" s="28"/>
      <c r="M42" s="28">
        <v>24484608168</v>
      </c>
      <c r="N42" s="28"/>
      <c r="O42" s="28">
        <v>19871236991</v>
      </c>
      <c r="P42" s="28"/>
      <c r="Q42" s="28">
        <v>4613371177</v>
      </c>
      <c r="R42" s="17"/>
      <c r="S42" s="30"/>
      <c r="T42" s="3"/>
    </row>
    <row r="43" spans="1:20" x14ac:dyDescent="0.45">
      <c r="A43" s="1" t="s">
        <v>129</v>
      </c>
      <c r="C43" s="28">
        <v>0</v>
      </c>
      <c r="D43" s="28"/>
      <c r="E43" s="28">
        <v>0</v>
      </c>
      <c r="F43" s="28"/>
      <c r="G43" s="28">
        <v>0</v>
      </c>
      <c r="H43" s="28"/>
      <c r="I43" s="28">
        <v>0</v>
      </c>
      <c r="J43" s="28"/>
      <c r="K43" s="28">
        <v>3000000</v>
      </c>
      <c r="L43" s="28"/>
      <c r="M43" s="28">
        <v>32058688411</v>
      </c>
      <c r="N43" s="28"/>
      <c r="O43" s="28">
        <v>31700254500</v>
      </c>
      <c r="P43" s="28"/>
      <c r="Q43" s="28">
        <v>358433911</v>
      </c>
      <c r="R43" s="17"/>
      <c r="S43" s="30"/>
      <c r="T43" s="3"/>
    </row>
    <row r="44" spans="1:20" x14ac:dyDescent="0.45">
      <c r="A44" s="1" t="s">
        <v>186</v>
      </c>
      <c r="C44" s="28">
        <v>0</v>
      </c>
      <c r="D44" s="28"/>
      <c r="E44" s="28">
        <v>0</v>
      </c>
      <c r="F44" s="28"/>
      <c r="G44" s="28">
        <v>0</v>
      </c>
      <c r="H44" s="28"/>
      <c r="I44" s="28">
        <v>0</v>
      </c>
      <c r="J44" s="28"/>
      <c r="K44" s="28">
        <v>4500000</v>
      </c>
      <c r="L44" s="28"/>
      <c r="M44" s="28">
        <v>58196657755</v>
      </c>
      <c r="N44" s="28"/>
      <c r="O44" s="28">
        <v>49544946000</v>
      </c>
      <c r="P44" s="28"/>
      <c r="Q44" s="28">
        <v>8651711755</v>
      </c>
      <c r="R44" s="17"/>
      <c r="S44" s="30"/>
      <c r="T44" s="3"/>
    </row>
    <row r="45" spans="1:20" x14ac:dyDescent="0.45">
      <c r="A45" s="1" t="s">
        <v>133</v>
      </c>
      <c r="C45" s="28">
        <v>0</v>
      </c>
      <c r="D45" s="28"/>
      <c r="E45" s="28">
        <v>0</v>
      </c>
      <c r="F45" s="28"/>
      <c r="G45" s="28">
        <v>0</v>
      </c>
      <c r="H45" s="28"/>
      <c r="I45" s="28">
        <v>0</v>
      </c>
      <c r="J45" s="28"/>
      <c r="K45" s="28">
        <v>54476</v>
      </c>
      <c r="L45" s="28"/>
      <c r="M45" s="28">
        <v>3303263947</v>
      </c>
      <c r="N45" s="28"/>
      <c r="O45" s="28">
        <v>2951477144</v>
      </c>
      <c r="P45" s="28"/>
      <c r="Q45" s="28">
        <v>351786803</v>
      </c>
      <c r="R45" s="17"/>
      <c r="S45" s="30"/>
      <c r="T45" s="3"/>
    </row>
    <row r="46" spans="1:20" x14ac:dyDescent="0.45">
      <c r="A46" s="1" t="s">
        <v>17</v>
      </c>
      <c r="C46" s="28">
        <v>0</v>
      </c>
      <c r="D46" s="28"/>
      <c r="E46" s="28">
        <v>0</v>
      </c>
      <c r="F46" s="28"/>
      <c r="G46" s="28">
        <v>0</v>
      </c>
      <c r="H46" s="28"/>
      <c r="I46" s="28">
        <v>0</v>
      </c>
      <c r="J46" s="28"/>
      <c r="K46" s="28">
        <v>26147000</v>
      </c>
      <c r="L46" s="28"/>
      <c r="M46" s="28">
        <v>63946235477</v>
      </c>
      <c r="N46" s="28"/>
      <c r="O46" s="28">
        <v>63442067970</v>
      </c>
      <c r="P46" s="28"/>
      <c r="Q46" s="28">
        <v>504167507</v>
      </c>
      <c r="R46" s="17"/>
      <c r="S46" s="30"/>
      <c r="T46" s="3"/>
    </row>
    <row r="47" spans="1:20" x14ac:dyDescent="0.45">
      <c r="A47" s="1" t="s">
        <v>134</v>
      </c>
      <c r="C47" s="28">
        <v>0</v>
      </c>
      <c r="D47" s="28"/>
      <c r="E47" s="28">
        <v>0</v>
      </c>
      <c r="F47" s="28"/>
      <c r="G47" s="28">
        <v>0</v>
      </c>
      <c r="H47" s="28"/>
      <c r="I47" s="28">
        <v>0</v>
      </c>
      <c r="J47" s="28"/>
      <c r="K47" s="28">
        <v>52205</v>
      </c>
      <c r="L47" s="28"/>
      <c r="M47" s="28">
        <v>3764128046</v>
      </c>
      <c r="N47" s="28"/>
      <c r="O47" s="28">
        <v>3479298019</v>
      </c>
      <c r="P47" s="28"/>
      <c r="Q47" s="28">
        <v>284830027</v>
      </c>
      <c r="R47" s="17"/>
      <c r="S47" s="30"/>
      <c r="T47" s="3"/>
    </row>
    <row r="48" spans="1:20" x14ac:dyDescent="0.45">
      <c r="A48" s="1" t="s">
        <v>40</v>
      </c>
      <c r="C48" s="28">
        <v>0</v>
      </c>
      <c r="D48" s="28"/>
      <c r="E48" s="28">
        <v>0</v>
      </c>
      <c r="F48" s="28"/>
      <c r="G48" s="28">
        <v>0</v>
      </c>
      <c r="H48" s="28"/>
      <c r="I48" s="28">
        <v>0</v>
      </c>
      <c r="J48" s="28"/>
      <c r="K48" s="28">
        <v>4241679</v>
      </c>
      <c r="L48" s="28"/>
      <c r="M48" s="28">
        <v>34237892472</v>
      </c>
      <c r="N48" s="28"/>
      <c r="O48" s="28">
        <v>29472922710</v>
      </c>
      <c r="P48" s="28"/>
      <c r="Q48" s="28">
        <v>4764969762</v>
      </c>
      <c r="R48" s="17"/>
      <c r="S48" s="30"/>
      <c r="T48" s="3"/>
    </row>
    <row r="49" spans="1:20" x14ac:dyDescent="0.45">
      <c r="A49" s="1" t="s">
        <v>135</v>
      </c>
      <c r="C49" s="28">
        <v>0</v>
      </c>
      <c r="D49" s="28"/>
      <c r="E49" s="28">
        <v>0</v>
      </c>
      <c r="F49" s="28"/>
      <c r="G49" s="28">
        <v>0</v>
      </c>
      <c r="H49" s="28"/>
      <c r="I49" s="28">
        <v>0</v>
      </c>
      <c r="J49" s="28"/>
      <c r="K49" s="28">
        <v>108053</v>
      </c>
      <c r="L49" s="28"/>
      <c r="M49" s="28">
        <v>141351680</v>
      </c>
      <c r="N49" s="28"/>
      <c r="O49" s="28">
        <v>54026500</v>
      </c>
      <c r="P49" s="28"/>
      <c r="Q49" s="28">
        <v>87325180</v>
      </c>
      <c r="R49" s="17"/>
      <c r="S49" s="30"/>
      <c r="T49" s="3"/>
    </row>
    <row r="50" spans="1:20" x14ac:dyDescent="0.45">
      <c r="A50" s="1" t="s">
        <v>62</v>
      </c>
      <c r="C50" s="28">
        <v>0</v>
      </c>
      <c r="D50" s="28"/>
      <c r="E50" s="28">
        <v>0</v>
      </c>
      <c r="F50" s="28"/>
      <c r="G50" s="28">
        <v>0</v>
      </c>
      <c r="H50" s="28"/>
      <c r="I50" s="28">
        <v>0</v>
      </c>
      <c r="J50" s="28"/>
      <c r="K50" s="28">
        <v>100000</v>
      </c>
      <c r="L50" s="28"/>
      <c r="M50" s="28">
        <v>1494064188</v>
      </c>
      <c r="N50" s="28"/>
      <c r="O50" s="28">
        <v>2271105628</v>
      </c>
      <c r="P50" s="28"/>
      <c r="Q50" s="28">
        <v>-777041440</v>
      </c>
      <c r="R50" s="17"/>
      <c r="S50" s="30"/>
      <c r="T50" s="3"/>
    </row>
    <row r="51" spans="1:20" x14ac:dyDescent="0.45">
      <c r="A51" s="1" t="s">
        <v>149</v>
      </c>
      <c r="C51" s="28">
        <v>0</v>
      </c>
      <c r="D51" s="28"/>
      <c r="E51" s="28">
        <v>0</v>
      </c>
      <c r="F51" s="28"/>
      <c r="G51" s="28">
        <v>0</v>
      </c>
      <c r="H51" s="28"/>
      <c r="I51" s="28">
        <v>0</v>
      </c>
      <c r="J51" s="28"/>
      <c r="K51" s="28">
        <v>2250000</v>
      </c>
      <c r="L51" s="28"/>
      <c r="M51" s="28">
        <v>23557243259</v>
      </c>
      <c r="N51" s="28"/>
      <c r="O51" s="28">
        <v>21008501212</v>
      </c>
      <c r="P51" s="28"/>
      <c r="Q51" s="28">
        <v>2548742047</v>
      </c>
      <c r="R51" s="17"/>
      <c r="S51" s="30"/>
      <c r="T51" s="3"/>
    </row>
    <row r="52" spans="1:20" x14ac:dyDescent="0.45">
      <c r="A52" s="1" t="s">
        <v>53</v>
      </c>
      <c r="C52" s="28">
        <v>0</v>
      </c>
      <c r="D52" s="28"/>
      <c r="E52" s="28">
        <v>0</v>
      </c>
      <c r="F52" s="28"/>
      <c r="G52" s="28">
        <v>0</v>
      </c>
      <c r="H52" s="28"/>
      <c r="I52" s="28">
        <v>0</v>
      </c>
      <c r="J52" s="28"/>
      <c r="K52" s="28">
        <v>3474998</v>
      </c>
      <c r="L52" s="28"/>
      <c r="M52" s="28">
        <v>26523576857</v>
      </c>
      <c r="N52" s="28"/>
      <c r="O52" s="28">
        <v>27829033561</v>
      </c>
      <c r="P52" s="28"/>
      <c r="Q52" s="28">
        <v>-1305456704</v>
      </c>
      <c r="R52" s="17"/>
      <c r="S52" s="30"/>
      <c r="T52" s="3"/>
    </row>
    <row r="53" spans="1:20" x14ac:dyDescent="0.45">
      <c r="A53" s="1" t="s">
        <v>63</v>
      </c>
      <c r="C53" s="28">
        <v>0</v>
      </c>
      <c r="D53" s="28"/>
      <c r="E53" s="28">
        <v>0</v>
      </c>
      <c r="F53" s="28"/>
      <c r="G53" s="28">
        <v>0</v>
      </c>
      <c r="H53" s="28"/>
      <c r="I53" s="28">
        <v>0</v>
      </c>
      <c r="J53" s="28"/>
      <c r="K53" s="28">
        <v>3329605</v>
      </c>
      <c r="L53" s="28"/>
      <c r="M53" s="28">
        <v>24703180721</v>
      </c>
      <c r="N53" s="28"/>
      <c r="O53" s="28">
        <v>31996866301</v>
      </c>
      <c r="P53" s="28"/>
      <c r="Q53" s="28">
        <v>-7293685580</v>
      </c>
      <c r="R53" s="17"/>
      <c r="S53" s="30"/>
      <c r="T53" s="3"/>
    </row>
    <row r="54" spans="1:20" x14ac:dyDescent="0.45">
      <c r="A54" s="1" t="s">
        <v>20</v>
      </c>
      <c r="C54" s="28">
        <v>0</v>
      </c>
      <c r="D54" s="28"/>
      <c r="E54" s="28">
        <v>0</v>
      </c>
      <c r="F54" s="28"/>
      <c r="G54" s="28">
        <v>0</v>
      </c>
      <c r="H54" s="28"/>
      <c r="I54" s="28">
        <v>0</v>
      </c>
      <c r="J54" s="28"/>
      <c r="K54" s="28">
        <v>2906383</v>
      </c>
      <c r="L54" s="28"/>
      <c r="M54" s="28">
        <v>11881260592</v>
      </c>
      <c r="N54" s="28"/>
      <c r="O54" s="28">
        <v>13352287981</v>
      </c>
      <c r="P54" s="28"/>
      <c r="Q54" s="28">
        <v>-1471027389</v>
      </c>
      <c r="R54" s="17"/>
      <c r="S54" s="30"/>
      <c r="T54" s="3"/>
    </row>
    <row r="55" spans="1:20" x14ac:dyDescent="0.45">
      <c r="A55" s="1" t="s">
        <v>150</v>
      </c>
      <c r="C55" s="28">
        <v>0</v>
      </c>
      <c r="D55" s="28"/>
      <c r="E55" s="28">
        <v>0</v>
      </c>
      <c r="F55" s="28"/>
      <c r="G55" s="28">
        <v>0</v>
      </c>
      <c r="H55" s="28"/>
      <c r="I55" s="28">
        <v>0</v>
      </c>
      <c r="J55" s="28"/>
      <c r="K55" s="28">
        <v>6103764</v>
      </c>
      <c r="L55" s="28"/>
      <c r="M55" s="28">
        <v>10443540204</v>
      </c>
      <c r="N55" s="28"/>
      <c r="O55" s="28">
        <v>7189924225</v>
      </c>
      <c r="P55" s="28"/>
      <c r="Q55" s="28">
        <v>3253615979</v>
      </c>
      <c r="R55" s="17"/>
      <c r="S55" s="30"/>
      <c r="T55" s="3"/>
    </row>
    <row r="56" spans="1:20" x14ac:dyDescent="0.45">
      <c r="A56" s="1" t="s">
        <v>41</v>
      </c>
      <c r="C56" s="28">
        <v>0</v>
      </c>
      <c r="D56" s="28"/>
      <c r="E56" s="28">
        <v>0</v>
      </c>
      <c r="F56" s="28"/>
      <c r="G56" s="28">
        <v>0</v>
      </c>
      <c r="H56" s="28"/>
      <c r="I56" s="28">
        <v>0</v>
      </c>
      <c r="J56" s="28"/>
      <c r="K56" s="28">
        <v>97044</v>
      </c>
      <c r="L56" s="28"/>
      <c r="M56" s="28">
        <v>1274565417</v>
      </c>
      <c r="N56" s="28"/>
      <c r="O56" s="28">
        <v>970882021</v>
      </c>
      <c r="P56" s="28"/>
      <c r="Q56" s="28">
        <v>303683396</v>
      </c>
      <c r="R56" s="17"/>
      <c r="S56" s="30"/>
      <c r="T56" s="3"/>
    </row>
    <row r="57" spans="1:20" x14ac:dyDescent="0.45">
      <c r="A57" s="1" t="s">
        <v>135</v>
      </c>
      <c r="C57" s="28">
        <v>0</v>
      </c>
      <c r="D57" s="28"/>
      <c r="E57" s="28">
        <v>0</v>
      </c>
      <c r="F57" s="28"/>
      <c r="G57" s="28">
        <v>0</v>
      </c>
      <c r="H57" s="28"/>
      <c r="I57" s="28">
        <v>0</v>
      </c>
      <c r="J57" s="28"/>
      <c r="K57" s="28">
        <v>108053</v>
      </c>
      <c r="L57" s="28"/>
      <c r="M57" s="28">
        <v>54026500</v>
      </c>
      <c r="N57" s="28"/>
      <c r="O57" s="28">
        <v>53705042</v>
      </c>
      <c r="P57" s="28"/>
      <c r="Q57" s="28">
        <v>321458</v>
      </c>
      <c r="R57" s="17"/>
      <c r="S57" s="30"/>
      <c r="T57" s="3"/>
    </row>
    <row r="58" spans="1:20" x14ac:dyDescent="0.45">
      <c r="A58" s="1" t="s">
        <v>151</v>
      </c>
      <c r="C58" s="28">
        <v>0</v>
      </c>
      <c r="D58" s="28"/>
      <c r="E58" s="28">
        <v>0</v>
      </c>
      <c r="F58" s="28"/>
      <c r="G58" s="28">
        <v>0</v>
      </c>
      <c r="H58" s="28"/>
      <c r="I58" s="28">
        <v>0</v>
      </c>
      <c r="J58" s="28"/>
      <c r="K58" s="28">
        <v>38137</v>
      </c>
      <c r="L58" s="28"/>
      <c r="M58" s="28">
        <v>79182378</v>
      </c>
      <c r="N58" s="28"/>
      <c r="O58" s="28">
        <v>26734037</v>
      </c>
      <c r="P58" s="28"/>
      <c r="Q58" s="28">
        <v>52448341</v>
      </c>
      <c r="R58" s="17"/>
      <c r="S58" s="30"/>
      <c r="T58" s="3"/>
    </row>
    <row r="59" spans="1:20" x14ac:dyDescent="0.45">
      <c r="A59" s="1" t="s">
        <v>27</v>
      </c>
      <c r="C59" s="28">
        <v>0</v>
      </c>
      <c r="D59" s="28"/>
      <c r="E59" s="28">
        <v>0</v>
      </c>
      <c r="F59" s="28"/>
      <c r="G59" s="28">
        <v>0</v>
      </c>
      <c r="H59" s="28"/>
      <c r="I59" s="28">
        <v>0</v>
      </c>
      <c r="J59" s="28"/>
      <c r="K59" s="28">
        <v>70247</v>
      </c>
      <c r="L59" s="28"/>
      <c r="M59" s="28">
        <v>153204896</v>
      </c>
      <c r="N59" s="28"/>
      <c r="O59" s="28">
        <v>70317247</v>
      </c>
      <c r="P59" s="28"/>
      <c r="Q59" s="28">
        <v>82887649</v>
      </c>
      <c r="R59" s="17"/>
      <c r="S59" s="30"/>
      <c r="T59" s="3"/>
    </row>
    <row r="60" spans="1:20" x14ac:dyDescent="0.45">
      <c r="A60" s="1" t="s">
        <v>47</v>
      </c>
      <c r="C60" s="28">
        <v>0</v>
      </c>
      <c r="D60" s="28"/>
      <c r="E60" s="28">
        <v>0</v>
      </c>
      <c r="F60" s="28"/>
      <c r="G60" s="28">
        <v>0</v>
      </c>
      <c r="H60" s="28"/>
      <c r="I60" s="28">
        <v>0</v>
      </c>
      <c r="J60" s="28"/>
      <c r="K60" s="28">
        <v>1</v>
      </c>
      <c r="L60" s="28"/>
      <c r="M60" s="28">
        <v>1</v>
      </c>
      <c r="N60" s="28"/>
      <c r="O60" s="28">
        <v>3454</v>
      </c>
      <c r="P60" s="28"/>
      <c r="Q60" s="28">
        <v>-3453</v>
      </c>
      <c r="R60" s="17"/>
      <c r="S60" s="30"/>
      <c r="T60" s="3"/>
    </row>
    <row r="61" spans="1:20" x14ac:dyDescent="0.45">
      <c r="A61" s="1" t="s">
        <v>45</v>
      </c>
      <c r="C61" s="28">
        <v>0</v>
      </c>
      <c r="D61" s="28"/>
      <c r="E61" s="28">
        <v>0</v>
      </c>
      <c r="F61" s="28"/>
      <c r="G61" s="28">
        <v>0</v>
      </c>
      <c r="H61" s="28"/>
      <c r="I61" s="28">
        <v>0</v>
      </c>
      <c r="J61" s="28"/>
      <c r="K61" s="28">
        <v>14232948</v>
      </c>
      <c r="L61" s="28"/>
      <c r="M61" s="28">
        <v>29785100278</v>
      </c>
      <c r="N61" s="28"/>
      <c r="O61" s="28">
        <v>24632124296</v>
      </c>
      <c r="P61" s="28"/>
      <c r="Q61" s="28">
        <v>5152975982</v>
      </c>
      <c r="R61" s="17"/>
      <c r="S61" s="30"/>
      <c r="T61" s="3"/>
    </row>
    <row r="62" spans="1:20" x14ac:dyDescent="0.45">
      <c r="A62" s="1" t="s">
        <v>140</v>
      </c>
      <c r="C62" s="28">
        <v>0</v>
      </c>
      <c r="D62" s="28"/>
      <c r="E62" s="28">
        <v>0</v>
      </c>
      <c r="F62" s="28"/>
      <c r="G62" s="28">
        <v>0</v>
      </c>
      <c r="H62" s="28"/>
      <c r="I62" s="28">
        <v>0</v>
      </c>
      <c r="J62" s="28"/>
      <c r="K62" s="28">
        <v>130</v>
      </c>
      <c r="L62" s="28"/>
      <c r="M62" s="28">
        <v>5126417</v>
      </c>
      <c r="N62" s="28"/>
      <c r="O62" s="28">
        <v>5113738</v>
      </c>
      <c r="P62" s="28"/>
      <c r="Q62" s="28">
        <v>12679</v>
      </c>
      <c r="R62" s="17"/>
      <c r="S62" s="30"/>
      <c r="T62" s="3"/>
    </row>
    <row r="63" spans="1:20" x14ac:dyDescent="0.45">
      <c r="A63" s="1" t="s">
        <v>141</v>
      </c>
      <c r="C63" s="28">
        <v>0</v>
      </c>
      <c r="D63" s="28"/>
      <c r="E63" s="28">
        <v>0</v>
      </c>
      <c r="F63" s="28"/>
      <c r="G63" s="28">
        <v>0</v>
      </c>
      <c r="H63" s="28"/>
      <c r="I63" s="28">
        <v>0</v>
      </c>
      <c r="J63" s="28"/>
      <c r="K63" s="28">
        <v>155210</v>
      </c>
      <c r="L63" s="28"/>
      <c r="M63" s="28">
        <v>8143365582</v>
      </c>
      <c r="N63" s="28"/>
      <c r="O63" s="28">
        <v>6643576711</v>
      </c>
      <c r="P63" s="28"/>
      <c r="Q63" s="28">
        <v>1499788871</v>
      </c>
      <c r="R63" s="17"/>
      <c r="S63" s="30"/>
      <c r="T63" s="3"/>
    </row>
    <row r="64" spans="1:20" x14ac:dyDescent="0.45">
      <c r="A64" s="1" t="s">
        <v>142</v>
      </c>
      <c r="C64" s="28">
        <v>0</v>
      </c>
      <c r="D64" s="28"/>
      <c r="E64" s="28">
        <v>0</v>
      </c>
      <c r="F64" s="28"/>
      <c r="G64" s="28">
        <v>0</v>
      </c>
      <c r="H64" s="28"/>
      <c r="I64" s="28">
        <v>0</v>
      </c>
      <c r="J64" s="28"/>
      <c r="K64" s="28">
        <v>2393576</v>
      </c>
      <c r="L64" s="28"/>
      <c r="M64" s="28">
        <v>29222700603</v>
      </c>
      <c r="N64" s="28"/>
      <c r="O64" s="28">
        <v>21659880934</v>
      </c>
      <c r="P64" s="28"/>
      <c r="Q64" s="28">
        <v>7562819669</v>
      </c>
      <c r="R64" s="17"/>
      <c r="S64" s="30"/>
      <c r="T64" s="3"/>
    </row>
    <row r="65" spans="1:20" x14ac:dyDescent="0.45">
      <c r="A65" s="1" t="s">
        <v>50</v>
      </c>
      <c r="C65" s="28">
        <v>0</v>
      </c>
      <c r="D65" s="28"/>
      <c r="E65" s="28">
        <v>0</v>
      </c>
      <c r="F65" s="28"/>
      <c r="G65" s="28">
        <v>0</v>
      </c>
      <c r="H65" s="28"/>
      <c r="I65" s="28">
        <v>0</v>
      </c>
      <c r="J65" s="28"/>
      <c r="K65" s="28">
        <v>167583</v>
      </c>
      <c r="L65" s="28"/>
      <c r="M65" s="28">
        <v>14590003634</v>
      </c>
      <c r="N65" s="28"/>
      <c r="O65" s="28">
        <v>11603372511</v>
      </c>
      <c r="P65" s="28"/>
      <c r="Q65" s="28">
        <v>2986631123</v>
      </c>
      <c r="R65" s="17"/>
      <c r="S65" s="30"/>
      <c r="T65" s="3"/>
    </row>
    <row r="66" spans="1:20" x14ac:dyDescent="0.45">
      <c r="A66" s="1" t="s">
        <v>54</v>
      </c>
      <c r="C66" s="28">
        <v>0</v>
      </c>
      <c r="D66" s="28"/>
      <c r="E66" s="28">
        <v>0</v>
      </c>
      <c r="F66" s="28"/>
      <c r="G66" s="28">
        <v>0</v>
      </c>
      <c r="H66" s="28"/>
      <c r="I66" s="28">
        <v>0</v>
      </c>
      <c r="J66" s="28"/>
      <c r="K66" s="28">
        <v>4712209</v>
      </c>
      <c r="L66" s="28"/>
      <c r="M66" s="28">
        <v>31182038146</v>
      </c>
      <c r="N66" s="28"/>
      <c r="O66" s="28">
        <v>19443798076</v>
      </c>
      <c r="P66" s="28"/>
      <c r="Q66" s="28">
        <v>11839902477</v>
      </c>
      <c r="R66" s="17"/>
      <c r="S66" s="30"/>
      <c r="T66" s="3"/>
    </row>
    <row r="67" spans="1:20" x14ac:dyDescent="0.45">
      <c r="A67" s="1" t="s">
        <v>143</v>
      </c>
      <c r="C67" s="28">
        <v>0</v>
      </c>
      <c r="D67" s="28"/>
      <c r="E67" s="28">
        <v>0</v>
      </c>
      <c r="F67" s="28"/>
      <c r="G67" s="28">
        <v>0</v>
      </c>
      <c r="H67" s="28"/>
      <c r="I67" s="28">
        <v>0</v>
      </c>
      <c r="J67" s="28"/>
      <c r="K67" s="28">
        <v>43149</v>
      </c>
      <c r="L67" s="28"/>
      <c r="M67" s="28">
        <v>155613141</v>
      </c>
      <c r="N67" s="28"/>
      <c r="O67" s="28">
        <v>154829620</v>
      </c>
      <c r="P67" s="28"/>
      <c r="Q67" s="28">
        <v>783521</v>
      </c>
      <c r="R67" s="17"/>
      <c r="S67" s="30"/>
      <c r="T67" s="3"/>
    </row>
    <row r="68" spans="1:20" x14ac:dyDescent="0.45">
      <c r="A68" s="1" t="s">
        <v>144</v>
      </c>
      <c r="C68" s="28">
        <v>0</v>
      </c>
      <c r="D68" s="28"/>
      <c r="E68" s="28">
        <v>0</v>
      </c>
      <c r="F68" s="28"/>
      <c r="G68" s="28">
        <v>0</v>
      </c>
      <c r="H68" s="28"/>
      <c r="I68" s="28">
        <v>0</v>
      </c>
      <c r="J68" s="28"/>
      <c r="K68" s="28">
        <v>1742589</v>
      </c>
      <c r="L68" s="28"/>
      <c r="M68" s="28">
        <v>8510804676</v>
      </c>
      <c r="N68" s="28"/>
      <c r="O68" s="28">
        <v>8510804676</v>
      </c>
      <c r="P68" s="28"/>
      <c r="Q68" s="28">
        <v>0</v>
      </c>
      <c r="R68" s="17"/>
      <c r="S68" s="30"/>
      <c r="T68" s="3"/>
    </row>
    <row r="69" spans="1:20" x14ac:dyDescent="0.45">
      <c r="A69" s="1" t="s">
        <v>145</v>
      </c>
      <c r="C69" s="28">
        <v>0</v>
      </c>
      <c r="D69" s="28"/>
      <c r="E69" s="28">
        <v>0</v>
      </c>
      <c r="F69" s="28"/>
      <c r="G69" s="28">
        <v>0</v>
      </c>
      <c r="H69" s="28"/>
      <c r="I69" s="28">
        <v>0</v>
      </c>
      <c r="J69" s="28"/>
      <c r="K69" s="28">
        <v>286425</v>
      </c>
      <c r="L69" s="28"/>
      <c r="M69" s="28">
        <v>5131309258</v>
      </c>
      <c r="N69" s="28"/>
      <c r="O69" s="28">
        <v>5107964116</v>
      </c>
      <c r="P69" s="28"/>
      <c r="Q69" s="28">
        <v>23345142</v>
      </c>
      <c r="R69" s="17"/>
      <c r="S69" s="30"/>
      <c r="T69" s="3"/>
    </row>
    <row r="70" spans="1:20" x14ac:dyDescent="0.45">
      <c r="A70" s="1" t="s">
        <v>174</v>
      </c>
      <c r="C70" s="28">
        <v>0</v>
      </c>
      <c r="D70" s="28"/>
      <c r="E70" s="28">
        <v>0</v>
      </c>
      <c r="F70" s="28"/>
      <c r="G70" s="28">
        <v>0</v>
      </c>
      <c r="H70" s="28"/>
      <c r="I70" s="28">
        <v>0</v>
      </c>
      <c r="J70" s="28"/>
      <c r="K70" s="28">
        <v>7465</v>
      </c>
      <c r="L70" s="28"/>
      <c r="M70" s="28">
        <v>31685892</v>
      </c>
      <c r="N70" s="28"/>
      <c r="O70" s="28">
        <v>19120279</v>
      </c>
      <c r="P70" s="28"/>
      <c r="Q70" s="28">
        <v>12565613</v>
      </c>
      <c r="R70" s="17"/>
      <c r="S70" s="30"/>
      <c r="T70" s="3"/>
    </row>
    <row r="71" spans="1:20" x14ac:dyDescent="0.45">
      <c r="A71" s="1" t="s">
        <v>146</v>
      </c>
      <c r="C71" s="28">
        <v>0</v>
      </c>
      <c r="D71" s="28"/>
      <c r="E71" s="28">
        <v>0</v>
      </c>
      <c r="F71" s="28"/>
      <c r="G71" s="28">
        <v>0</v>
      </c>
      <c r="H71" s="28"/>
      <c r="I71" s="28">
        <v>0</v>
      </c>
      <c r="J71" s="28"/>
      <c r="K71" s="28">
        <v>38137</v>
      </c>
      <c r="L71" s="28"/>
      <c r="M71" s="28">
        <v>26734037</v>
      </c>
      <c r="N71" s="28"/>
      <c r="O71" s="28">
        <v>26537059</v>
      </c>
      <c r="P71" s="28"/>
      <c r="Q71" s="28">
        <v>196978</v>
      </c>
      <c r="R71" s="17"/>
      <c r="S71" s="30"/>
      <c r="T71" s="3"/>
    </row>
    <row r="72" spans="1:20" x14ac:dyDescent="0.45">
      <c r="A72" s="1" t="s">
        <v>48</v>
      </c>
      <c r="C72" s="28">
        <v>0</v>
      </c>
      <c r="D72" s="28"/>
      <c r="E72" s="28">
        <v>0</v>
      </c>
      <c r="F72" s="28"/>
      <c r="G72" s="28">
        <v>0</v>
      </c>
      <c r="H72" s="28"/>
      <c r="I72" s="28">
        <v>0</v>
      </c>
      <c r="J72" s="28"/>
      <c r="K72" s="28">
        <v>10500000</v>
      </c>
      <c r="L72" s="28"/>
      <c r="M72" s="28">
        <v>85197073315</v>
      </c>
      <c r="N72" s="28"/>
      <c r="O72" s="28">
        <v>38384821800</v>
      </c>
      <c r="P72" s="28"/>
      <c r="Q72" s="28">
        <v>46812251515</v>
      </c>
      <c r="R72" s="17"/>
      <c r="S72" s="30"/>
      <c r="T72" s="3"/>
    </row>
    <row r="73" spans="1:20" x14ac:dyDescent="0.45">
      <c r="A73" s="1" t="s">
        <v>108</v>
      </c>
      <c r="C73" s="28">
        <v>0</v>
      </c>
      <c r="D73" s="28"/>
      <c r="E73" s="28">
        <v>0</v>
      </c>
      <c r="F73" s="28"/>
      <c r="G73" s="28">
        <v>0</v>
      </c>
      <c r="H73" s="28"/>
      <c r="I73" s="28">
        <v>0</v>
      </c>
      <c r="J73" s="28"/>
      <c r="K73" s="28">
        <v>43000</v>
      </c>
      <c r="L73" s="28"/>
      <c r="M73" s="28">
        <v>39982751814</v>
      </c>
      <c r="N73" s="28"/>
      <c r="O73" s="28">
        <v>39986191189</v>
      </c>
      <c r="P73" s="28"/>
      <c r="Q73" s="28">
        <v>-3439375</v>
      </c>
      <c r="R73" s="17"/>
      <c r="S73" s="30"/>
      <c r="T73" s="3"/>
    </row>
    <row r="74" spans="1:20" ht="19.5" thickBot="1" x14ac:dyDescent="0.5">
      <c r="E74" s="29">
        <f>SUM(E8:E73)</f>
        <v>128320247027</v>
      </c>
      <c r="F74" s="28"/>
      <c r="G74" s="29">
        <f>SUM(G8:G73)</f>
        <v>108539313188</v>
      </c>
      <c r="H74" s="28"/>
      <c r="I74" s="29">
        <f>SUM(I8:I73)</f>
        <v>19780933839</v>
      </c>
      <c r="J74" s="28"/>
      <c r="K74" s="28"/>
      <c r="L74" s="28"/>
      <c r="M74" s="29">
        <f>SUM(M8:M73)</f>
        <v>2041107954027</v>
      </c>
      <c r="N74" s="28"/>
      <c r="O74" s="29">
        <f>SUM(O8:O73)</f>
        <v>1731760691790</v>
      </c>
      <c r="P74" s="28"/>
      <c r="Q74" s="29">
        <f>SUM(Q8:Q73)</f>
        <v>309448924644</v>
      </c>
      <c r="S74" s="3"/>
    </row>
    <row r="75" spans="1:20" ht="19.5" thickTop="1" x14ac:dyDescent="0.45">
      <c r="I75" s="3"/>
      <c r="O75" s="3"/>
      <c r="S75" s="3"/>
    </row>
    <row r="76" spans="1:20" x14ac:dyDescent="0.45">
      <c r="I76" s="3"/>
      <c r="M76" s="3"/>
      <c r="O76" s="3"/>
      <c r="Q76" s="3"/>
    </row>
    <row r="77" spans="1:20" x14ac:dyDescent="0.45">
      <c r="I77" s="3"/>
      <c r="M77" s="3"/>
      <c r="O77" s="3"/>
      <c r="Q77" s="47"/>
    </row>
    <row r="78" spans="1:20" x14ac:dyDescent="0.45">
      <c r="M78" s="3"/>
      <c r="O78" s="3"/>
      <c r="Q78" s="3"/>
    </row>
    <row r="79" spans="1:20" x14ac:dyDescent="0.45">
      <c r="M79" s="3"/>
      <c r="O79" s="3"/>
      <c r="Q79" s="3"/>
    </row>
    <row r="80" spans="1:20" x14ac:dyDescent="0.45">
      <c r="O80" s="3"/>
      <c r="Q80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44"/>
  <sheetViews>
    <sheetView rightToLeft="1" view="pageBreakPreview" topLeftCell="A100" zoomScaleNormal="41" zoomScaleSheetLayoutView="100" workbookViewId="0">
      <selection activeCell="U9" sqref="U9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19.425781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4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4" ht="30" x14ac:dyDescent="0.45">
      <c r="A4" s="52" t="s">
        <v>203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6" spans="1:24" s="7" customFormat="1" ht="19.5" x14ac:dyDescent="0.45">
      <c r="A6" s="64" t="s">
        <v>3</v>
      </c>
      <c r="C6" s="63" t="s">
        <v>101</v>
      </c>
      <c r="D6" s="63" t="s">
        <v>101</v>
      </c>
      <c r="E6" s="63" t="s">
        <v>101</v>
      </c>
      <c r="F6" s="63" t="s">
        <v>101</v>
      </c>
      <c r="G6" s="63" t="s">
        <v>101</v>
      </c>
      <c r="H6" s="63" t="s">
        <v>101</v>
      </c>
      <c r="I6" s="63" t="s">
        <v>101</v>
      </c>
      <c r="J6" s="63" t="s">
        <v>101</v>
      </c>
      <c r="K6" s="63" t="s">
        <v>101</v>
      </c>
      <c r="M6" s="63" t="s">
        <v>102</v>
      </c>
      <c r="N6" s="63" t="s">
        <v>102</v>
      </c>
      <c r="O6" s="63" t="s">
        <v>102</v>
      </c>
      <c r="P6" s="63" t="s">
        <v>102</v>
      </c>
      <c r="Q6" s="63" t="s">
        <v>102</v>
      </c>
      <c r="R6" s="63" t="s">
        <v>102</v>
      </c>
      <c r="S6" s="63" t="s">
        <v>102</v>
      </c>
      <c r="T6" s="63" t="s">
        <v>102</v>
      </c>
      <c r="U6" s="63" t="s">
        <v>102</v>
      </c>
    </row>
    <row r="7" spans="1:24" s="7" customFormat="1" ht="19.5" x14ac:dyDescent="0.45">
      <c r="A7" s="63" t="s">
        <v>3</v>
      </c>
      <c r="C7" s="36" t="s">
        <v>152</v>
      </c>
      <c r="E7" s="36" t="s">
        <v>153</v>
      </c>
      <c r="G7" s="36" t="s">
        <v>154</v>
      </c>
      <c r="I7" s="36" t="s">
        <v>73</v>
      </c>
      <c r="K7" s="36" t="s">
        <v>155</v>
      </c>
      <c r="M7" s="36" t="s">
        <v>152</v>
      </c>
      <c r="O7" s="36" t="s">
        <v>153</v>
      </c>
      <c r="Q7" s="36" t="s">
        <v>154</v>
      </c>
      <c r="S7" s="36" t="s">
        <v>73</v>
      </c>
      <c r="U7" s="36" t="s">
        <v>155</v>
      </c>
    </row>
    <row r="8" spans="1:24" x14ac:dyDescent="0.45">
      <c r="A8" s="1" t="s">
        <v>37</v>
      </c>
      <c r="C8" s="28">
        <v>0</v>
      </c>
      <c r="D8" s="28"/>
      <c r="E8" s="28">
        <v>-13425682659</v>
      </c>
      <c r="F8" s="28"/>
      <c r="G8" s="28">
        <v>9604409566</v>
      </c>
      <c r="H8" s="17"/>
      <c r="I8" s="28">
        <f>C8+E8+G8</f>
        <v>-3821273093</v>
      </c>
      <c r="J8" s="17"/>
      <c r="K8" s="37">
        <f>I8/-76900643685</f>
        <v>4.9691041711597085E-2</v>
      </c>
      <c r="L8" s="17"/>
      <c r="M8" s="28">
        <v>9384899027</v>
      </c>
      <c r="N8" s="17"/>
      <c r="O8" s="28">
        <v>12750692418</v>
      </c>
      <c r="P8" s="28"/>
      <c r="Q8" s="28">
        <v>9604409566</v>
      </c>
      <c r="R8" s="28"/>
      <c r="S8" s="28">
        <f>M8+O8+Q8</f>
        <v>31740001011</v>
      </c>
      <c r="T8" s="17"/>
      <c r="U8" s="37">
        <f>S8/578472335178</f>
        <v>5.4868658500727398E-2</v>
      </c>
      <c r="V8" s="17"/>
      <c r="W8" s="46"/>
      <c r="X8" s="32"/>
    </row>
    <row r="9" spans="1:24" x14ac:dyDescent="0.45">
      <c r="A9" s="1" t="s">
        <v>28</v>
      </c>
      <c r="C9" s="28">
        <v>0</v>
      </c>
      <c r="D9" s="28"/>
      <c r="E9" s="28">
        <v>0</v>
      </c>
      <c r="F9" s="28"/>
      <c r="G9" s="28">
        <v>260075643</v>
      </c>
      <c r="H9" s="17"/>
      <c r="I9" s="28">
        <f t="shared" ref="I9:I72" si="0">C9+E9+G9</f>
        <v>260075643</v>
      </c>
      <c r="J9" s="17"/>
      <c r="K9" s="37">
        <f t="shared" ref="K9:K72" si="1">I9/-76900643685</f>
        <v>-3.3819696498942251E-3</v>
      </c>
      <c r="L9" s="17"/>
      <c r="M9" s="28">
        <v>2691284509</v>
      </c>
      <c r="N9" s="17"/>
      <c r="O9" s="28">
        <v>0</v>
      </c>
      <c r="P9" s="28"/>
      <c r="Q9" s="28">
        <v>812793986</v>
      </c>
      <c r="R9" s="28"/>
      <c r="S9" s="28">
        <f t="shared" ref="S9:S72" si="2">M9+O9+Q9</f>
        <v>3504078495</v>
      </c>
      <c r="T9" s="17"/>
      <c r="U9" s="37">
        <f t="shared" ref="U9:U72" si="3">S9/578472335178</f>
        <v>6.0574694447950916E-3</v>
      </c>
      <c r="V9" s="17"/>
      <c r="W9" s="46"/>
      <c r="X9" s="32"/>
    </row>
    <row r="10" spans="1:24" x14ac:dyDescent="0.45">
      <c r="A10" s="1" t="s">
        <v>29</v>
      </c>
      <c r="C10" s="28">
        <v>0</v>
      </c>
      <c r="D10" s="28"/>
      <c r="E10" s="28">
        <v>-2827789145</v>
      </c>
      <c r="F10" s="28"/>
      <c r="G10" s="28">
        <v>554083477</v>
      </c>
      <c r="H10" s="17"/>
      <c r="I10" s="28">
        <f t="shared" si="0"/>
        <v>-2273705668</v>
      </c>
      <c r="J10" s="17"/>
      <c r="K10" s="37">
        <f t="shared" si="1"/>
        <v>2.9566796310750543E-2</v>
      </c>
      <c r="L10" s="17"/>
      <c r="M10" s="28">
        <v>0</v>
      </c>
      <c r="N10" s="17"/>
      <c r="O10" s="28">
        <v>14875702183</v>
      </c>
      <c r="P10" s="28"/>
      <c r="Q10" s="28">
        <v>4584114179</v>
      </c>
      <c r="R10" s="28"/>
      <c r="S10" s="28">
        <f t="shared" si="2"/>
        <v>19459816362</v>
      </c>
      <c r="T10" s="17"/>
      <c r="U10" s="37">
        <f t="shared" si="3"/>
        <v>3.3640012112268219E-2</v>
      </c>
      <c r="V10" s="17"/>
      <c r="W10" s="46"/>
      <c r="X10" s="32"/>
    </row>
    <row r="11" spans="1:24" x14ac:dyDescent="0.45">
      <c r="A11" s="1" t="s">
        <v>36</v>
      </c>
      <c r="C11" s="28">
        <v>0</v>
      </c>
      <c r="D11" s="28"/>
      <c r="E11" s="28">
        <v>-9710575182</v>
      </c>
      <c r="F11" s="28"/>
      <c r="G11" s="28">
        <v>6959437169</v>
      </c>
      <c r="H11" s="17"/>
      <c r="I11" s="28">
        <f t="shared" si="0"/>
        <v>-2751138013</v>
      </c>
      <c r="J11" s="17"/>
      <c r="K11" s="37">
        <f t="shared" si="1"/>
        <v>3.5775227373508037E-2</v>
      </c>
      <c r="L11" s="17"/>
      <c r="M11" s="28">
        <v>7552540700</v>
      </c>
      <c r="N11" s="17"/>
      <c r="O11" s="28">
        <v>6844160095</v>
      </c>
      <c r="P11" s="28"/>
      <c r="Q11" s="28">
        <v>7671022703</v>
      </c>
      <c r="R11" s="28"/>
      <c r="S11" s="28">
        <f t="shared" si="2"/>
        <v>22067723498</v>
      </c>
      <c r="T11" s="17"/>
      <c r="U11" s="37">
        <f t="shared" si="3"/>
        <v>3.8148278069701648E-2</v>
      </c>
      <c r="V11" s="17"/>
      <c r="W11" s="46"/>
      <c r="X11" s="32"/>
    </row>
    <row r="12" spans="1:24" x14ac:dyDescent="0.45">
      <c r="A12" s="1" t="s">
        <v>21</v>
      </c>
      <c r="C12" s="28">
        <v>0</v>
      </c>
      <c r="D12" s="28"/>
      <c r="E12" s="28">
        <v>0</v>
      </c>
      <c r="F12" s="28"/>
      <c r="G12" s="28">
        <v>422249578</v>
      </c>
      <c r="H12" s="17"/>
      <c r="I12" s="28">
        <f t="shared" si="0"/>
        <v>422249578</v>
      </c>
      <c r="J12" s="17"/>
      <c r="K12" s="37">
        <f t="shared" si="1"/>
        <v>-5.4908458208700623E-3</v>
      </c>
      <c r="L12" s="17"/>
      <c r="M12" s="28">
        <v>9716616000</v>
      </c>
      <c r="N12" s="17"/>
      <c r="O12" s="28">
        <v>0</v>
      </c>
      <c r="P12" s="28"/>
      <c r="Q12" s="28">
        <v>10836501518</v>
      </c>
      <c r="R12" s="28"/>
      <c r="S12" s="28">
        <f t="shared" si="2"/>
        <v>20553117518</v>
      </c>
      <c r="T12" s="17"/>
      <c r="U12" s="37">
        <f t="shared" si="3"/>
        <v>3.5529992132943854E-2</v>
      </c>
      <c r="V12" s="17"/>
      <c r="W12" s="46"/>
      <c r="X12" s="32"/>
    </row>
    <row r="13" spans="1:24" x14ac:dyDescent="0.45">
      <c r="A13" s="1" t="s">
        <v>32</v>
      </c>
      <c r="C13" s="28">
        <v>0</v>
      </c>
      <c r="D13" s="28"/>
      <c r="E13" s="28">
        <v>7306267502</v>
      </c>
      <c r="F13" s="28"/>
      <c r="G13" s="28">
        <v>1980678406</v>
      </c>
      <c r="H13" s="17"/>
      <c r="I13" s="28">
        <f t="shared" si="0"/>
        <v>9286945908</v>
      </c>
      <c r="J13" s="17"/>
      <c r="K13" s="37">
        <f t="shared" si="1"/>
        <v>-0.12076551590440696</v>
      </c>
      <c r="L13" s="17"/>
      <c r="M13" s="28">
        <v>0</v>
      </c>
      <c r="N13" s="17"/>
      <c r="O13" s="28">
        <v>21700111502</v>
      </c>
      <c r="P13" s="28"/>
      <c r="Q13" s="28">
        <v>1980678406</v>
      </c>
      <c r="R13" s="28"/>
      <c r="S13" s="28">
        <f t="shared" si="2"/>
        <v>23680789908</v>
      </c>
      <c r="T13" s="17"/>
      <c r="U13" s="37">
        <f t="shared" si="3"/>
        <v>4.093677167934618E-2</v>
      </c>
      <c r="V13" s="17"/>
      <c r="W13" s="46"/>
      <c r="X13" s="32"/>
    </row>
    <row r="14" spans="1:24" x14ac:dyDescent="0.45">
      <c r="A14" s="1" t="s">
        <v>130</v>
      </c>
      <c r="C14" s="28">
        <v>0</v>
      </c>
      <c r="D14" s="28"/>
      <c r="E14" s="28">
        <v>1254438614</v>
      </c>
      <c r="F14" s="28"/>
      <c r="G14" s="28">
        <v>0</v>
      </c>
      <c r="H14" s="17"/>
      <c r="I14" s="28">
        <f t="shared" si="0"/>
        <v>1254438614</v>
      </c>
      <c r="J14" s="17"/>
      <c r="K14" s="37">
        <f t="shared" si="1"/>
        <v>-1.6312459218656539E-2</v>
      </c>
      <c r="L14" s="17"/>
      <c r="M14" s="28">
        <v>2525301731</v>
      </c>
      <c r="N14" s="17"/>
      <c r="O14" s="28">
        <v>-1260482305</v>
      </c>
      <c r="P14" s="28"/>
      <c r="Q14" s="28">
        <v>673372332</v>
      </c>
      <c r="R14" s="28"/>
      <c r="S14" s="28">
        <f t="shared" si="2"/>
        <v>1938191758</v>
      </c>
      <c r="T14" s="17"/>
      <c r="U14" s="37">
        <f t="shared" si="3"/>
        <v>3.3505349178083077E-3</v>
      </c>
      <c r="V14" s="17"/>
      <c r="W14" s="46"/>
      <c r="X14" s="32"/>
    </row>
    <row r="15" spans="1:24" x14ac:dyDescent="0.45">
      <c r="A15" s="1" t="s">
        <v>131</v>
      </c>
      <c r="C15" s="28">
        <v>0</v>
      </c>
      <c r="D15" s="28"/>
      <c r="E15" s="28">
        <v>-710442838</v>
      </c>
      <c r="F15" s="28"/>
      <c r="G15" s="28">
        <v>0</v>
      </c>
      <c r="H15" s="17"/>
      <c r="I15" s="28">
        <f t="shared" si="0"/>
        <v>-710442838</v>
      </c>
      <c r="J15" s="17"/>
      <c r="K15" s="37">
        <f t="shared" si="1"/>
        <v>9.2384511228555139E-3</v>
      </c>
      <c r="L15" s="17"/>
      <c r="M15" s="28">
        <v>8809878784</v>
      </c>
      <c r="N15" s="17"/>
      <c r="O15" s="28">
        <v>-14132060784</v>
      </c>
      <c r="P15" s="28"/>
      <c r="Q15" s="28">
        <v>-5623236467</v>
      </c>
      <c r="R15" s="28"/>
      <c r="S15" s="28">
        <f t="shared" si="2"/>
        <v>-10945418467</v>
      </c>
      <c r="T15" s="17"/>
      <c r="U15" s="37">
        <f t="shared" si="3"/>
        <v>-1.8921247916950112E-2</v>
      </c>
      <c r="V15" s="17"/>
      <c r="W15" s="46"/>
      <c r="X15" s="32"/>
    </row>
    <row r="16" spans="1:24" x14ac:dyDescent="0.45">
      <c r="A16" s="1" t="s">
        <v>132</v>
      </c>
      <c r="C16" s="28">
        <v>0</v>
      </c>
      <c r="D16" s="28"/>
      <c r="E16" s="28">
        <v>0</v>
      </c>
      <c r="F16" s="28"/>
      <c r="G16" s="28">
        <v>0</v>
      </c>
      <c r="H16" s="17"/>
      <c r="I16" s="28">
        <f t="shared" si="0"/>
        <v>0</v>
      </c>
      <c r="J16" s="17"/>
      <c r="K16" s="37">
        <f t="shared" si="1"/>
        <v>0</v>
      </c>
      <c r="L16" s="17"/>
      <c r="M16" s="28">
        <v>0</v>
      </c>
      <c r="N16" s="17"/>
      <c r="O16" s="28">
        <v>0</v>
      </c>
      <c r="P16" s="28"/>
      <c r="Q16" s="28">
        <v>4433400617</v>
      </c>
      <c r="R16" s="28"/>
      <c r="S16" s="28">
        <f t="shared" si="2"/>
        <v>4433400617</v>
      </c>
      <c r="T16" s="17"/>
      <c r="U16" s="37">
        <f t="shared" si="3"/>
        <v>7.663980362407152E-3</v>
      </c>
      <c r="V16" s="17"/>
      <c r="W16" s="46"/>
      <c r="X16" s="32"/>
    </row>
    <row r="17" spans="1:24" x14ac:dyDescent="0.45">
      <c r="A17" s="1" t="s">
        <v>39</v>
      </c>
      <c r="C17" s="28">
        <v>0</v>
      </c>
      <c r="D17" s="28"/>
      <c r="E17" s="28">
        <v>0</v>
      </c>
      <c r="F17" s="28"/>
      <c r="G17" s="28">
        <v>0</v>
      </c>
      <c r="H17" s="17"/>
      <c r="I17" s="28">
        <f t="shared" si="0"/>
        <v>0</v>
      </c>
      <c r="J17" s="17"/>
      <c r="K17" s="37">
        <f t="shared" si="1"/>
        <v>0</v>
      </c>
      <c r="L17" s="17"/>
      <c r="M17" s="28">
        <v>0</v>
      </c>
      <c r="N17" s="17"/>
      <c r="O17" s="28">
        <v>0</v>
      </c>
      <c r="P17" s="28"/>
      <c r="Q17" s="28">
        <v>32326552087</v>
      </c>
      <c r="R17" s="28"/>
      <c r="S17" s="28">
        <f t="shared" si="2"/>
        <v>32326552087</v>
      </c>
      <c r="T17" s="17"/>
      <c r="U17" s="37">
        <f t="shared" si="3"/>
        <v>5.5882624148400964E-2</v>
      </c>
      <c r="V17" s="17"/>
      <c r="W17" s="46"/>
      <c r="X17" s="32"/>
    </row>
    <row r="18" spans="1:24" x14ac:dyDescent="0.45">
      <c r="A18" s="1" t="s">
        <v>43</v>
      </c>
      <c r="C18" s="28">
        <v>0</v>
      </c>
      <c r="D18" s="28"/>
      <c r="E18" s="28">
        <v>-3695687240</v>
      </c>
      <c r="F18" s="28"/>
      <c r="G18" s="28">
        <v>0</v>
      </c>
      <c r="H18" s="17"/>
      <c r="I18" s="28">
        <f t="shared" si="0"/>
        <v>-3695687240</v>
      </c>
      <c r="J18" s="17"/>
      <c r="K18" s="37">
        <f t="shared" si="1"/>
        <v>4.8057949360453392E-2</v>
      </c>
      <c r="L18" s="17"/>
      <c r="M18" s="28">
        <v>2065628432</v>
      </c>
      <c r="N18" s="17"/>
      <c r="O18" s="28">
        <v>-2903797275</v>
      </c>
      <c r="P18" s="28"/>
      <c r="Q18" s="28">
        <v>1585793423</v>
      </c>
      <c r="R18" s="28"/>
      <c r="S18" s="28">
        <f t="shared" si="2"/>
        <v>747624580</v>
      </c>
      <c r="T18" s="17"/>
      <c r="U18" s="37">
        <f t="shared" si="3"/>
        <v>1.2924119867719355E-3</v>
      </c>
      <c r="V18" s="17"/>
      <c r="W18" s="46"/>
      <c r="X18" s="32"/>
    </row>
    <row r="19" spans="1:24" x14ac:dyDescent="0.45">
      <c r="A19" s="1" t="s">
        <v>136</v>
      </c>
      <c r="C19" s="28">
        <v>0</v>
      </c>
      <c r="D19" s="28"/>
      <c r="E19" s="28">
        <v>0</v>
      </c>
      <c r="F19" s="28"/>
      <c r="G19" s="28">
        <v>0</v>
      </c>
      <c r="H19" s="17"/>
      <c r="I19" s="28">
        <f t="shared" si="0"/>
        <v>0</v>
      </c>
      <c r="J19" s="17"/>
      <c r="K19" s="37">
        <f t="shared" si="1"/>
        <v>0</v>
      </c>
      <c r="L19" s="17"/>
      <c r="M19" s="28">
        <v>0</v>
      </c>
      <c r="N19" s="17"/>
      <c r="O19" s="28">
        <v>0</v>
      </c>
      <c r="P19" s="28"/>
      <c r="Q19" s="28">
        <v>6446838008</v>
      </c>
      <c r="R19" s="28"/>
      <c r="S19" s="28">
        <f t="shared" si="2"/>
        <v>6446838008</v>
      </c>
      <c r="T19" s="17"/>
      <c r="U19" s="37">
        <f t="shared" si="3"/>
        <v>1.1144591739233758E-2</v>
      </c>
      <c r="V19" s="17"/>
      <c r="W19" s="46"/>
      <c r="X19" s="32"/>
    </row>
    <row r="20" spans="1:24" x14ac:dyDescent="0.45">
      <c r="A20" s="1" t="s">
        <v>64</v>
      </c>
      <c r="C20" s="28">
        <v>0</v>
      </c>
      <c r="D20" s="28"/>
      <c r="E20" s="28">
        <v>0</v>
      </c>
      <c r="F20" s="28"/>
      <c r="G20" s="28">
        <v>0</v>
      </c>
      <c r="H20" s="17"/>
      <c r="I20" s="28">
        <f t="shared" si="0"/>
        <v>0</v>
      </c>
      <c r="J20" s="17"/>
      <c r="K20" s="37">
        <f t="shared" si="1"/>
        <v>0</v>
      </c>
      <c r="L20" s="17"/>
      <c r="M20" s="28">
        <v>0</v>
      </c>
      <c r="N20" s="17"/>
      <c r="O20" s="28">
        <v>0</v>
      </c>
      <c r="P20" s="28"/>
      <c r="Q20" s="28">
        <v>4568013909</v>
      </c>
      <c r="R20" s="28"/>
      <c r="S20" s="28">
        <f t="shared" si="2"/>
        <v>4568013909</v>
      </c>
      <c r="T20" s="17"/>
      <c r="U20" s="37">
        <f t="shared" si="3"/>
        <v>7.8966851674840948E-3</v>
      </c>
      <c r="V20" s="17"/>
      <c r="W20" s="46"/>
      <c r="X20" s="32"/>
    </row>
    <row r="21" spans="1:24" x14ac:dyDescent="0.45">
      <c r="A21" s="1" t="s">
        <v>58</v>
      </c>
      <c r="C21" s="28">
        <v>0</v>
      </c>
      <c r="D21" s="28"/>
      <c r="E21" s="28">
        <v>0</v>
      </c>
      <c r="F21" s="28"/>
      <c r="G21" s="28">
        <v>0</v>
      </c>
      <c r="H21" s="17"/>
      <c r="I21" s="28">
        <f t="shared" si="0"/>
        <v>0</v>
      </c>
      <c r="J21" s="17"/>
      <c r="K21" s="37">
        <f t="shared" si="1"/>
        <v>0</v>
      </c>
      <c r="L21" s="17"/>
      <c r="M21" s="28">
        <v>449498395</v>
      </c>
      <c r="N21" s="17"/>
      <c r="O21" s="28">
        <v>0</v>
      </c>
      <c r="P21" s="28"/>
      <c r="Q21" s="28">
        <v>-3202469843</v>
      </c>
      <c r="R21" s="28"/>
      <c r="S21" s="28">
        <f t="shared" si="2"/>
        <v>-2752971448</v>
      </c>
      <c r="T21" s="17"/>
      <c r="U21" s="37">
        <f t="shared" si="3"/>
        <v>-4.759037348178269E-3</v>
      </c>
      <c r="V21" s="17"/>
      <c r="W21" s="46"/>
      <c r="X21" s="32"/>
    </row>
    <row r="22" spans="1:24" x14ac:dyDescent="0.45">
      <c r="A22" s="1" t="s">
        <v>137</v>
      </c>
      <c r="C22" s="28">
        <v>0</v>
      </c>
      <c r="D22" s="28"/>
      <c r="E22" s="28">
        <v>0</v>
      </c>
      <c r="F22" s="28"/>
      <c r="G22" s="28">
        <v>0</v>
      </c>
      <c r="H22" s="17"/>
      <c r="I22" s="28">
        <f t="shared" si="0"/>
        <v>0</v>
      </c>
      <c r="J22" s="17"/>
      <c r="K22" s="37">
        <f t="shared" si="1"/>
        <v>0</v>
      </c>
      <c r="L22" s="17"/>
      <c r="M22" s="28">
        <v>0</v>
      </c>
      <c r="N22" s="17"/>
      <c r="O22" s="28">
        <v>0</v>
      </c>
      <c r="P22" s="28"/>
      <c r="Q22" s="28">
        <v>-225971655</v>
      </c>
      <c r="R22" s="28"/>
      <c r="S22" s="28">
        <f t="shared" si="2"/>
        <v>-225971655</v>
      </c>
      <c r="T22" s="17"/>
      <c r="U22" s="37">
        <f t="shared" si="3"/>
        <v>-3.9063519767192832E-4</v>
      </c>
      <c r="V22" s="17"/>
      <c r="W22" s="46"/>
      <c r="X22" s="32"/>
    </row>
    <row r="23" spans="1:24" x14ac:dyDescent="0.45">
      <c r="A23" s="1" t="s">
        <v>61</v>
      </c>
      <c r="C23" s="28">
        <v>0</v>
      </c>
      <c r="D23" s="28"/>
      <c r="E23" s="28">
        <v>0</v>
      </c>
      <c r="F23" s="28"/>
      <c r="G23" s="28">
        <v>0</v>
      </c>
      <c r="H23" s="17"/>
      <c r="I23" s="28">
        <f t="shared" si="0"/>
        <v>0</v>
      </c>
      <c r="J23" s="17"/>
      <c r="K23" s="37">
        <f t="shared" si="1"/>
        <v>0</v>
      </c>
      <c r="L23" s="17"/>
      <c r="M23" s="28">
        <v>0</v>
      </c>
      <c r="N23" s="17"/>
      <c r="O23" s="28">
        <v>0</v>
      </c>
      <c r="P23" s="28"/>
      <c r="Q23" s="28">
        <v>0</v>
      </c>
      <c r="R23" s="28"/>
      <c r="S23" s="28">
        <f t="shared" si="2"/>
        <v>0</v>
      </c>
      <c r="T23" s="17"/>
      <c r="U23" s="37">
        <f t="shared" si="3"/>
        <v>0</v>
      </c>
      <c r="V23" s="17"/>
      <c r="W23" s="46"/>
      <c r="X23" s="32"/>
    </row>
    <row r="24" spans="1:24" x14ac:dyDescent="0.45">
      <c r="A24" s="1" t="s">
        <v>46</v>
      </c>
      <c r="C24" s="28">
        <v>0</v>
      </c>
      <c r="D24" s="28"/>
      <c r="E24" s="28">
        <v>0</v>
      </c>
      <c r="F24" s="28"/>
      <c r="G24" s="28">
        <v>0</v>
      </c>
      <c r="H24" s="17"/>
      <c r="I24" s="28">
        <f t="shared" si="0"/>
        <v>0</v>
      </c>
      <c r="J24" s="17"/>
      <c r="K24" s="37">
        <f t="shared" si="1"/>
        <v>0</v>
      </c>
      <c r="L24" s="17"/>
      <c r="M24" s="28">
        <v>16014688500</v>
      </c>
      <c r="N24" s="17"/>
      <c r="O24" s="28">
        <v>0</v>
      </c>
      <c r="P24" s="28"/>
      <c r="Q24" s="28">
        <v>-17083898278</v>
      </c>
      <c r="R24" s="28"/>
      <c r="S24" s="28">
        <f t="shared" si="2"/>
        <v>-1069209778</v>
      </c>
      <c r="T24" s="17"/>
      <c r="U24" s="37">
        <f t="shared" si="3"/>
        <v>-1.8483334689998556E-3</v>
      </c>
      <c r="V24" s="17"/>
      <c r="W24" s="46"/>
      <c r="X24" s="32"/>
    </row>
    <row r="25" spans="1:24" x14ac:dyDescent="0.45">
      <c r="A25" s="1" t="s">
        <v>138</v>
      </c>
      <c r="C25" s="28">
        <v>0</v>
      </c>
      <c r="D25" s="28"/>
      <c r="E25" s="28">
        <v>0</v>
      </c>
      <c r="F25" s="28"/>
      <c r="G25" s="28">
        <v>0</v>
      </c>
      <c r="H25" s="17"/>
      <c r="I25" s="28">
        <f t="shared" si="0"/>
        <v>0</v>
      </c>
      <c r="J25" s="17"/>
      <c r="K25" s="37">
        <f t="shared" si="1"/>
        <v>0</v>
      </c>
      <c r="L25" s="17"/>
      <c r="M25" s="28">
        <v>0</v>
      </c>
      <c r="N25" s="17"/>
      <c r="O25" s="28">
        <v>0</v>
      </c>
      <c r="P25" s="28"/>
      <c r="Q25" s="28">
        <v>2382691335</v>
      </c>
      <c r="R25" s="28"/>
      <c r="S25" s="28">
        <f t="shared" si="2"/>
        <v>2382691335</v>
      </c>
      <c r="T25" s="17"/>
      <c r="U25" s="37">
        <f t="shared" si="3"/>
        <v>4.1189373978737101E-3</v>
      </c>
      <c r="V25" s="17"/>
      <c r="W25" s="46"/>
      <c r="X25" s="32"/>
    </row>
    <row r="26" spans="1:24" x14ac:dyDescent="0.45">
      <c r="A26" s="1" t="s">
        <v>24</v>
      </c>
      <c r="C26" s="28">
        <v>0</v>
      </c>
      <c r="D26" s="28"/>
      <c r="E26" s="28">
        <v>0</v>
      </c>
      <c r="F26" s="28"/>
      <c r="G26" s="28">
        <v>0</v>
      </c>
      <c r="H26" s="17"/>
      <c r="I26" s="28">
        <f t="shared" si="0"/>
        <v>0</v>
      </c>
      <c r="J26" s="17"/>
      <c r="K26" s="37">
        <f t="shared" si="1"/>
        <v>0</v>
      </c>
      <c r="L26" s="17"/>
      <c r="M26" s="28">
        <v>0</v>
      </c>
      <c r="N26" s="17"/>
      <c r="O26" s="28">
        <v>0</v>
      </c>
      <c r="P26" s="28"/>
      <c r="Q26" s="28">
        <v>15277648887</v>
      </c>
      <c r="R26" s="28"/>
      <c r="S26" s="28">
        <f t="shared" si="2"/>
        <v>15277648887</v>
      </c>
      <c r="T26" s="17"/>
      <c r="U26" s="37">
        <f t="shared" si="3"/>
        <v>2.641033625626878E-2</v>
      </c>
      <c r="V26" s="17"/>
      <c r="W26" s="46"/>
      <c r="X26" s="32"/>
    </row>
    <row r="27" spans="1:24" x14ac:dyDescent="0.45">
      <c r="A27" s="1" t="s">
        <v>139</v>
      </c>
      <c r="C27" s="28">
        <v>0</v>
      </c>
      <c r="D27" s="28"/>
      <c r="E27" s="28">
        <v>-3055248018</v>
      </c>
      <c r="F27" s="28"/>
      <c r="G27" s="28">
        <v>0</v>
      </c>
      <c r="H27" s="17"/>
      <c r="I27" s="28">
        <f t="shared" si="0"/>
        <v>-3055248018</v>
      </c>
      <c r="J27" s="17"/>
      <c r="K27" s="37">
        <f t="shared" si="1"/>
        <v>3.9729810721934794E-2</v>
      </c>
      <c r="L27" s="17"/>
      <c r="M27" s="28">
        <v>383702373</v>
      </c>
      <c r="N27" s="17"/>
      <c r="O27" s="28">
        <v>-7926227310</v>
      </c>
      <c r="P27" s="28"/>
      <c r="Q27" s="28">
        <v>841369091</v>
      </c>
      <c r="R27" s="28"/>
      <c r="S27" s="28">
        <f t="shared" si="2"/>
        <v>-6701155846</v>
      </c>
      <c r="T27" s="17"/>
      <c r="U27" s="37">
        <f t="shared" si="3"/>
        <v>-1.1584228732283295E-2</v>
      </c>
      <c r="V27" s="17"/>
      <c r="W27" s="46"/>
      <c r="X27" s="32"/>
    </row>
    <row r="28" spans="1:24" x14ac:dyDescent="0.45">
      <c r="A28" s="1" t="s">
        <v>55</v>
      </c>
      <c r="C28" s="28">
        <v>0</v>
      </c>
      <c r="D28" s="28"/>
      <c r="E28" s="28">
        <v>0</v>
      </c>
      <c r="F28" s="28"/>
      <c r="G28" s="28">
        <v>0</v>
      </c>
      <c r="H28" s="17"/>
      <c r="I28" s="28">
        <f t="shared" si="0"/>
        <v>0</v>
      </c>
      <c r="J28" s="17"/>
      <c r="K28" s="37">
        <f t="shared" si="1"/>
        <v>0</v>
      </c>
      <c r="L28" s="17"/>
      <c r="M28" s="28">
        <v>0</v>
      </c>
      <c r="N28" s="17"/>
      <c r="O28" s="28">
        <v>0</v>
      </c>
      <c r="P28" s="28"/>
      <c r="Q28" s="28">
        <v>8057999825</v>
      </c>
      <c r="R28" s="28"/>
      <c r="S28" s="28">
        <f t="shared" si="2"/>
        <v>8057999825</v>
      </c>
      <c r="T28" s="17"/>
      <c r="U28" s="37">
        <f t="shared" si="3"/>
        <v>1.3929792895835713E-2</v>
      </c>
      <c r="V28" s="17"/>
      <c r="W28" s="46"/>
      <c r="X28" s="32"/>
    </row>
    <row r="29" spans="1:24" x14ac:dyDescent="0.45">
      <c r="A29" s="1" t="s">
        <v>27</v>
      </c>
      <c r="C29" s="28">
        <v>0</v>
      </c>
      <c r="D29" s="28"/>
      <c r="E29" s="28">
        <v>0</v>
      </c>
      <c r="F29" s="28"/>
      <c r="G29" s="28">
        <v>0</v>
      </c>
      <c r="H29" s="17"/>
      <c r="I29" s="28">
        <f t="shared" si="0"/>
        <v>0</v>
      </c>
      <c r="J29" s="17"/>
      <c r="K29" s="37">
        <f t="shared" si="1"/>
        <v>0</v>
      </c>
      <c r="L29" s="17"/>
      <c r="M29" s="28">
        <v>2037163</v>
      </c>
      <c r="N29" s="17"/>
      <c r="O29" s="28">
        <v>0</v>
      </c>
      <c r="P29" s="28"/>
      <c r="Q29" s="28">
        <v>488217</v>
      </c>
      <c r="R29" s="28"/>
      <c r="S29" s="28">
        <f t="shared" si="2"/>
        <v>2525380</v>
      </c>
      <c r="T29" s="17"/>
      <c r="U29" s="37">
        <f t="shared" si="3"/>
        <v>4.3656020287001671E-6</v>
      </c>
      <c r="V29" s="17"/>
      <c r="W29" s="46"/>
      <c r="X29" s="32"/>
    </row>
    <row r="30" spans="1:24" x14ac:dyDescent="0.45">
      <c r="A30" s="1" t="s">
        <v>56</v>
      </c>
      <c r="C30" s="28">
        <v>0</v>
      </c>
      <c r="D30" s="28"/>
      <c r="E30" s="28">
        <v>0</v>
      </c>
      <c r="F30" s="28"/>
      <c r="G30" s="28">
        <v>0</v>
      </c>
      <c r="H30" s="17"/>
      <c r="I30" s="28">
        <f t="shared" si="0"/>
        <v>0</v>
      </c>
      <c r="J30" s="17"/>
      <c r="K30" s="37">
        <f t="shared" si="1"/>
        <v>0</v>
      </c>
      <c r="L30" s="17"/>
      <c r="M30" s="28">
        <v>0</v>
      </c>
      <c r="N30" s="17"/>
      <c r="O30" s="28">
        <v>0</v>
      </c>
      <c r="P30" s="28"/>
      <c r="Q30" s="28">
        <v>0</v>
      </c>
      <c r="R30" s="28"/>
      <c r="S30" s="28">
        <f t="shared" si="2"/>
        <v>0</v>
      </c>
      <c r="T30" s="17"/>
      <c r="U30" s="37">
        <f t="shared" si="3"/>
        <v>0</v>
      </c>
      <c r="V30" s="17"/>
      <c r="W30" s="46"/>
      <c r="X30" s="32"/>
    </row>
    <row r="31" spans="1:24" x14ac:dyDescent="0.45">
      <c r="A31" s="1" t="s">
        <v>147</v>
      </c>
      <c r="C31" s="28">
        <v>0</v>
      </c>
      <c r="D31" s="28"/>
      <c r="E31" s="28">
        <v>0</v>
      </c>
      <c r="F31" s="28"/>
      <c r="G31" s="28">
        <v>0</v>
      </c>
      <c r="H31" s="17"/>
      <c r="I31" s="28">
        <f t="shared" si="0"/>
        <v>0</v>
      </c>
      <c r="J31" s="17"/>
      <c r="K31" s="37">
        <f t="shared" si="1"/>
        <v>0</v>
      </c>
      <c r="L31" s="17"/>
      <c r="M31" s="28">
        <v>0</v>
      </c>
      <c r="N31" s="17"/>
      <c r="O31" s="28">
        <v>0</v>
      </c>
      <c r="P31" s="28"/>
      <c r="Q31" s="28">
        <v>4632422928</v>
      </c>
      <c r="R31" s="28"/>
      <c r="S31" s="28">
        <f t="shared" si="2"/>
        <v>4632422928</v>
      </c>
      <c r="T31" s="17"/>
      <c r="U31" s="37">
        <f t="shared" si="3"/>
        <v>8.0080284679034316E-3</v>
      </c>
      <c r="V31" s="17"/>
      <c r="W31" s="46"/>
      <c r="X31" s="32"/>
    </row>
    <row r="32" spans="1:24" x14ac:dyDescent="0.45">
      <c r="A32" s="1" t="s">
        <v>187</v>
      </c>
      <c r="C32" s="28">
        <v>0</v>
      </c>
      <c r="D32" s="28"/>
      <c r="E32" s="28">
        <v>0</v>
      </c>
      <c r="F32" s="28"/>
      <c r="G32" s="28">
        <v>0</v>
      </c>
      <c r="H32" s="17"/>
      <c r="I32" s="28">
        <f t="shared" si="0"/>
        <v>0</v>
      </c>
      <c r="J32" s="17"/>
      <c r="K32" s="37">
        <f t="shared" si="1"/>
        <v>0</v>
      </c>
      <c r="L32" s="17"/>
      <c r="M32" s="28">
        <v>0</v>
      </c>
      <c r="N32" s="17"/>
      <c r="O32" s="28">
        <v>0</v>
      </c>
      <c r="P32" s="28"/>
      <c r="Q32" s="28">
        <v>4799154005</v>
      </c>
      <c r="R32" s="28"/>
      <c r="S32" s="28">
        <f t="shared" si="2"/>
        <v>4799154005</v>
      </c>
      <c r="T32" s="17"/>
      <c r="U32" s="37">
        <f t="shared" si="3"/>
        <v>8.2962550033153556E-3</v>
      </c>
      <c r="V32" s="17"/>
      <c r="W32" s="46"/>
      <c r="X32" s="32"/>
    </row>
    <row r="33" spans="1:24" x14ac:dyDescent="0.45">
      <c r="A33" s="1" t="s">
        <v>22</v>
      </c>
      <c r="C33" s="28">
        <v>0</v>
      </c>
      <c r="D33" s="28"/>
      <c r="E33" s="28">
        <v>0</v>
      </c>
      <c r="F33" s="28"/>
      <c r="G33" s="28">
        <v>0</v>
      </c>
      <c r="H33" s="17"/>
      <c r="I33" s="28">
        <f t="shared" si="0"/>
        <v>0</v>
      </c>
      <c r="J33" s="17"/>
      <c r="K33" s="37">
        <f t="shared" si="1"/>
        <v>0</v>
      </c>
      <c r="L33" s="17"/>
      <c r="M33" s="28">
        <v>0</v>
      </c>
      <c r="N33" s="17"/>
      <c r="O33" s="28">
        <v>0</v>
      </c>
      <c r="P33" s="28"/>
      <c r="Q33" s="28">
        <v>23948450468</v>
      </c>
      <c r="R33" s="28"/>
      <c r="S33" s="28">
        <f t="shared" si="2"/>
        <v>23948450468</v>
      </c>
      <c r="T33" s="17"/>
      <c r="U33" s="37">
        <f t="shared" si="3"/>
        <v>4.139947411768774E-2</v>
      </c>
      <c r="V33" s="17"/>
      <c r="W33" s="46"/>
      <c r="X33" s="32"/>
    </row>
    <row r="34" spans="1:24" x14ac:dyDescent="0.45">
      <c r="A34" s="1" t="s">
        <v>42</v>
      </c>
      <c r="C34" s="28">
        <v>0</v>
      </c>
      <c r="D34" s="28"/>
      <c r="E34" s="28">
        <v>784204030</v>
      </c>
      <c r="F34" s="28"/>
      <c r="G34" s="28">
        <v>0</v>
      </c>
      <c r="H34" s="17"/>
      <c r="I34" s="28">
        <f t="shared" si="0"/>
        <v>784204030</v>
      </c>
      <c r="J34" s="17"/>
      <c r="K34" s="37">
        <f t="shared" si="1"/>
        <v>-1.0197626345135059E-2</v>
      </c>
      <c r="L34" s="17"/>
      <c r="M34" s="28">
        <v>14720713707</v>
      </c>
      <c r="N34" s="17"/>
      <c r="O34" s="28">
        <v>39269952449</v>
      </c>
      <c r="P34" s="28"/>
      <c r="Q34" s="28">
        <v>34513920595</v>
      </c>
      <c r="R34" s="28"/>
      <c r="S34" s="28">
        <f t="shared" si="2"/>
        <v>88504586751</v>
      </c>
      <c r="T34" s="17"/>
      <c r="U34" s="37">
        <f t="shared" si="3"/>
        <v>0.15299709488054691</v>
      </c>
      <c r="V34" s="17"/>
      <c r="W34" s="46"/>
      <c r="X34" s="32"/>
    </row>
    <row r="35" spans="1:24" x14ac:dyDescent="0.45">
      <c r="A35" s="1" t="s">
        <v>148</v>
      </c>
      <c r="C35" s="28">
        <v>0</v>
      </c>
      <c r="D35" s="28"/>
      <c r="E35" s="28">
        <v>0</v>
      </c>
      <c r="F35" s="28"/>
      <c r="G35" s="28">
        <v>0</v>
      </c>
      <c r="H35" s="17"/>
      <c r="I35" s="28">
        <f t="shared" si="0"/>
        <v>0</v>
      </c>
      <c r="J35" s="17"/>
      <c r="K35" s="37">
        <f t="shared" si="1"/>
        <v>0</v>
      </c>
      <c r="L35" s="17"/>
      <c r="M35" s="28">
        <v>0</v>
      </c>
      <c r="N35" s="17"/>
      <c r="O35" s="28">
        <v>0</v>
      </c>
      <c r="P35" s="28"/>
      <c r="Q35" s="28">
        <v>1468312714</v>
      </c>
      <c r="R35" s="28"/>
      <c r="S35" s="28">
        <f t="shared" si="2"/>
        <v>1468312714</v>
      </c>
      <c r="T35" s="17"/>
      <c r="U35" s="37">
        <f t="shared" si="3"/>
        <v>2.5382591780265342E-3</v>
      </c>
      <c r="V35" s="17"/>
      <c r="W35" s="46"/>
      <c r="X35" s="32"/>
    </row>
    <row r="36" spans="1:24" x14ac:dyDescent="0.45">
      <c r="A36" s="1" t="s">
        <v>30</v>
      </c>
      <c r="C36" s="28">
        <v>0</v>
      </c>
      <c r="D36" s="28"/>
      <c r="E36" s="28">
        <v>0</v>
      </c>
      <c r="F36" s="28"/>
      <c r="G36" s="28">
        <v>0</v>
      </c>
      <c r="H36" s="17"/>
      <c r="I36" s="28">
        <f t="shared" si="0"/>
        <v>0</v>
      </c>
      <c r="J36" s="17"/>
      <c r="K36" s="37">
        <f t="shared" si="1"/>
        <v>0</v>
      </c>
      <c r="L36" s="17"/>
      <c r="M36" s="28">
        <v>0</v>
      </c>
      <c r="N36" s="17"/>
      <c r="O36" s="28">
        <v>0</v>
      </c>
      <c r="P36" s="28"/>
      <c r="Q36" s="28">
        <v>8191224468</v>
      </c>
      <c r="R36" s="28"/>
      <c r="S36" s="28">
        <f t="shared" si="2"/>
        <v>8191224468</v>
      </c>
      <c r="T36" s="17"/>
      <c r="U36" s="37">
        <f t="shared" si="3"/>
        <v>1.4160097155691123E-2</v>
      </c>
      <c r="V36" s="17"/>
      <c r="W36" s="46"/>
      <c r="X36" s="32"/>
    </row>
    <row r="37" spans="1:24" x14ac:dyDescent="0.45">
      <c r="A37" s="1" t="s">
        <v>44</v>
      </c>
      <c r="C37" s="28">
        <v>0</v>
      </c>
      <c r="D37" s="28"/>
      <c r="E37" s="28">
        <v>-1406324235</v>
      </c>
      <c r="F37" s="28"/>
      <c r="G37" s="28">
        <v>0</v>
      </c>
      <c r="H37" s="17"/>
      <c r="I37" s="28">
        <f t="shared" si="0"/>
        <v>-1406324235</v>
      </c>
      <c r="J37" s="17"/>
      <c r="K37" s="37">
        <f t="shared" si="1"/>
        <v>1.8287548291020524E-2</v>
      </c>
      <c r="L37" s="17"/>
      <c r="M37" s="28">
        <v>2971548800</v>
      </c>
      <c r="N37" s="17"/>
      <c r="O37" s="28">
        <v>-4251628582</v>
      </c>
      <c r="P37" s="28"/>
      <c r="Q37" s="28">
        <v>19564907299</v>
      </c>
      <c r="R37" s="28"/>
      <c r="S37" s="28">
        <f t="shared" si="2"/>
        <v>18284827517</v>
      </c>
      <c r="T37" s="17"/>
      <c r="U37" s="37">
        <f t="shared" si="3"/>
        <v>3.1608819307449909E-2</v>
      </c>
      <c r="V37" s="17"/>
      <c r="W37" s="46"/>
      <c r="X37" s="32"/>
    </row>
    <row r="38" spans="1:24" x14ac:dyDescent="0.45">
      <c r="A38" s="1" t="s">
        <v>188</v>
      </c>
      <c r="C38" s="28">
        <v>0</v>
      </c>
      <c r="D38" s="28"/>
      <c r="E38" s="28">
        <v>0</v>
      </c>
      <c r="F38" s="28"/>
      <c r="G38" s="28">
        <v>0</v>
      </c>
      <c r="H38" s="17"/>
      <c r="I38" s="28">
        <f t="shared" si="0"/>
        <v>0</v>
      </c>
      <c r="J38" s="17"/>
      <c r="K38" s="37">
        <f t="shared" si="1"/>
        <v>0</v>
      </c>
      <c r="L38" s="17"/>
      <c r="M38" s="28">
        <v>0</v>
      </c>
      <c r="N38" s="17"/>
      <c r="O38" s="28">
        <v>0</v>
      </c>
      <c r="P38" s="28"/>
      <c r="Q38" s="28">
        <v>10612112453</v>
      </c>
      <c r="R38" s="28"/>
      <c r="S38" s="28">
        <f t="shared" si="2"/>
        <v>10612112453</v>
      </c>
      <c r="T38" s="17"/>
      <c r="U38" s="37">
        <f t="shared" si="3"/>
        <v>1.8345064763960715E-2</v>
      </c>
      <c r="V38" s="17"/>
      <c r="W38" s="46"/>
      <c r="X38" s="32"/>
    </row>
    <row r="39" spans="1:24" x14ac:dyDescent="0.45">
      <c r="A39" s="1" t="s">
        <v>38</v>
      </c>
      <c r="C39" s="28">
        <v>0</v>
      </c>
      <c r="D39" s="28"/>
      <c r="E39" s="28">
        <v>0</v>
      </c>
      <c r="F39" s="28"/>
      <c r="G39" s="28">
        <v>0</v>
      </c>
      <c r="H39" s="17"/>
      <c r="I39" s="28">
        <f t="shared" si="0"/>
        <v>0</v>
      </c>
      <c r="J39" s="17"/>
      <c r="K39" s="37">
        <f t="shared" si="1"/>
        <v>0</v>
      </c>
      <c r="L39" s="17"/>
      <c r="M39" s="28">
        <v>0</v>
      </c>
      <c r="N39" s="17"/>
      <c r="O39" s="28">
        <v>0</v>
      </c>
      <c r="P39" s="28"/>
      <c r="Q39" s="28">
        <v>5673623807</v>
      </c>
      <c r="R39" s="28"/>
      <c r="S39" s="28">
        <f t="shared" si="2"/>
        <v>5673623807</v>
      </c>
      <c r="T39" s="17"/>
      <c r="U39" s="37">
        <f t="shared" si="3"/>
        <v>9.8079432013878174E-3</v>
      </c>
      <c r="V39" s="17"/>
      <c r="W39" s="46"/>
      <c r="X39" s="32"/>
    </row>
    <row r="40" spans="1:24" x14ac:dyDescent="0.45">
      <c r="A40" s="1" t="s">
        <v>35</v>
      </c>
      <c r="C40" s="28">
        <v>0</v>
      </c>
      <c r="D40" s="28"/>
      <c r="E40" s="28">
        <v>-432038024</v>
      </c>
      <c r="F40" s="28"/>
      <c r="G40" s="28">
        <v>0</v>
      </c>
      <c r="H40" s="17"/>
      <c r="I40" s="28">
        <f t="shared" si="0"/>
        <v>-432038024</v>
      </c>
      <c r="J40" s="17"/>
      <c r="K40" s="37">
        <f t="shared" si="1"/>
        <v>5.6181327398209021E-3</v>
      </c>
      <c r="L40" s="17"/>
      <c r="M40" s="28">
        <v>13113000000</v>
      </c>
      <c r="N40" s="17"/>
      <c r="O40" s="28">
        <v>-432038024</v>
      </c>
      <c r="P40" s="28"/>
      <c r="Q40" s="28">
        <v>19853627383</v>
      </c>
      <c r="R40" s="28"/>
      <c r="S40" s="28">
        <f t="shared" si="2"/>
        <v>32534589359</v>
      </c>
      <c r="T40" s="17"/>
      <c r="U40" s="37">
        <f t="shared" si="3"/>
        <v>5.6242256337096702E-2</v>
      </c>
      <c r="V40" s="17"/>
      <c r="W40" s="46"/>
      <c r="X40" s="32"/>
    </row>
    <row r="41" spans="1:24" x14ac:dyDescent="0.45">
      <c r="A41" s="1" t="s">
        <v>127</v>
      </c>
      <c r="C41" s="28">
        <v>0</v>
      </c>
      <c r="D41" s="28"/>
      <c r="E41" s="28">
        <v>0</v>
      </c>
      <c r="F41" s="28"/>
      <c r="G41" s="28">
        <v>0</v>
      </c>
      <c r="H41" s="17"/>
      <c r="I41" s="28">
        <f t="shared" si="0"/>
        <v>0</v>
      </c>
      <c r="J41" s="17"/>
      <c r="K41" s="37">
        <f t="shared" si="1"/>
        <v>0</v>
      </c>
      <c r="L41" s="17"/>
      <c r="M41" s="28">
        <v>0</v>
      </c>
      <c r="N41" s="17"/>
      <c r="O41" s="28">
        <v>0</v>
      </c>
      <c r="P41" s="28"/>
      <c r="Q41" s="28">
        <v>-655857943</v>
      </c>
      <c r="R41" s="28"/>
      <c r="S41" s="28">
        <f t="shared" si="2"/>
        <v>-655857943</v>
      </c>
      <c r="T41" s="17"/>
      <c r="U41" s="37">
        <f t="shared" si="3"/>
        <v>-1.1337758145308504E-3</v>
      </c>
      <c r="V41" s="17"/>
      <c r="W41" s="46"/>
      <c r="X41" s="32"/>
    </row>
    <row r="42" spans="1:24" x14ac:dyDescent="0.45">
      <c r="A42" s="1" t="s">
        <v>128</v>
      </c>
      <c r="C42" s="28">
        <v>0</v>
      </c>
      <c r="D42" s="28"/>
      <c r="E42" s="28">
        <v>0</v>
      </c>
      <c r="F42" s="28"/>
      <c r="G42" s="28">
        <v>0</v>
      </c>
      <c r="H42" s="17"/>
      <c r="I42" s="28">
        <f t="shared" si="0"/>
        <v>0</v>
      </c>
      <c r="J42" s="17"/>
      <c r="K42" s="37">
        <f t="shared" si="1"/>
        <v>0</v>
      </c>
      <c r="L42" s="17"/>
      <c r="M42" s="28">
        <v>0</v>
      </c>
      <c r="N42" s="17"/>
      <c r="O42" s="28">
        <v>0</v>
      </c>
      <c r="P42" s="28"/>
      <c r="Q42" s="28">
        <v>4613371177</v>
      </c>
      <c r="R42" s="28"/>
      <c r="S42" s="28">
        <f t="shared" si="2"/>
        <v>4613371177</v>
      </c>
      <c r="T42" s="17"/>
      <c r="U42" s="37">
        <f t="shared" si="3"/>
        <v>7.9750938747666002E-3</v>
      </c>
      <c r="V42" s="17"/>
      <c r="W42" s="46"/>
      <c r="X42" s="32"/>
    </row>
    <row r="43" spans="1:24" x14ac:dyDescent="0.45">
      <c r="A43" s="1" t="s">
        <v>129</v>
      </c>
      <c r="C43" s="28">
        <v>0</v>
      </c>
      <c r="D43" s="28"/>
      <c r="E43" s="28">
        <v>0</v>
      </c>
      <c r="F43" s="28"/>
      <c r="G43" s="28">
        <v>0</v>
      </c>
      <c r="H43" s="17"/>
      <c r="I43" s="28">
        <f t="shared" si="0"/>
        <v>0</v>
      </c>
      <c r="J43" s="17"/>
      <c r="K43" s="37">
        <f t="shared" si="1"/>
        <v>0</v>
      </c>
      <c r="L43" s="17"/>
      <c r="M43" s="28">
        <v>0</v>
      </c>
      <c r="N43" s="17"/>
      <c r="O43" s="28">
        <v>0</v>
      </c>
      <c r="P43" s="28"/>
      <c r="Q43" s="28">
        <v>358433911</v>
      </c>
      <c r="R43" s="28"/>
      <c r="S43" s="28">
        <f t="shared" si="2"/>
        <v>358433911</v>
      </c>
      <c r="T43" s="17"/>
      <c r="U43" s="37">
        <f t="shared" si="3"/>
        <v>6.1962152587592169E-4</v>
      </c>
      <c r="V43" s="17"/>
      <c r="W43" s="46"/>
      <c r="X43" s="32"/>
    </row>
    <row r="44" spans="1:24" x14ac:dyDescent="0.45">
      <c r="A44" s="1" t="s">
        <v>186</v>
      </c>
      <c r="C44" s="28">
        <v>0</v>
      </c>
      <c r="D44" s="28"/>
      <c r="E44" s="28">
        <v>0</v>
      </c>
      <c r="F44" s="28"/>
      <c r="G44" s="28">
        <v>0</v>
      </c>
      <c r="H44" s="17"/>
      <c r="I44" s="28">
        <f t="shared" si="0"/>
        <v>0</v>
      </c>
      <c r="J44" s="17"/>
      <c r="K44" s="37">
        <f t="shared" si="1"/>
        <v>0</v>
      </c>
      <c r="L44" s="17"/>
      <c r="M44" s="28">
        <v>0</v>
      </c>
      <c r="N44" s="17"/>
      <c r="O44" s="28">
        <v>0</v>
      </c>
      <c r="P44" s="28"/>
      <c r="Q44" s="28">
        <v>8651711755</v>
      </c>
      <c r="R44" s="28"/>
      <c r="S44" s="28">
        <f t="shared" si="2"/>
        <v>8651711755</v>
      </c>
      <c r="T44" s="17"/>
      <c r="U44" s="37">
        <f t="shared" si="3"/>
        <v>1.4956137448367011E-2</v>
      </c>
      <c r="V44" s="17"/>
      <c r="W44" s="46"/>
      <c r="X44" s="32"/>
    </row>
    <row r="45" spans="1:24" x14ac:dyDescent="0.45">
      <c r="A45" s="1" t="s">
        <v>133</v>
      </c>
      <c r="C45" s="28">
        <v>0</v>
      </c>
      <c r="D45" s="28"/>
      <c r="E45" s="28">
        <v>0</v>
      </c>
      <c r="F45" s="28"/>
      <c r="G45" s="28">
        <v>0</v>
      </c>
      <c r="H45" s="17"/>
      <c r="I45" s="28">
        <f t="shared" si="0"/>
        <v>0</v>
      </c>
      <c r="J45" s="17"/>
      <c r="K45" s="37">
        <f t="shared" si="1"/>
        <v>0</v>
      </c>
      <c r="L45" s="17"/>
      <c r="M45" s="28">
        <v>0</v>
      </c>
      <c r="N45" s="17"/>
      <c r="O45" s="28">
        <v>0</v>
      </c>
      <c r="P45" s="28"/>
      <c r="Q45" s="28">
        <v>351786803</v>
      </c>
      <c r="R45" s="28"/>
      <c r="S45" s="28">
        <f t="shared" si="2"/>
        <v>351786803</v>
      </c>
      <c r="T45" s="17"/>
      <c r="U45" s="37">
        <f t="shared" si="3"/>
        <v>6.0813072917610266E-4</v>
      </c>
      <c r="V45" s="17"/>
      <c r="W45" s="46"/>
      <c r="X45" s="32"/>
    </row>
    <row r="46" spans="1:24" x14ac:dyDescent="0.45">
      <c r="A46" s="1" t="s">
        <v>17</v>
      </c>
      <c r="C46" s="28">
        <v>0</v>
      </c>
      <c r="D46" s="28"/>
      <c r="E46" s="28">
        <v>-3557040571</v>
      </c>
      <c r="F46" s="28"/>
      <c r="G46" s="28">
        <v>0</v>
      </c>
      <c r="H46" s="17"/>
      <c r="I46" s="28">
        <f t="shared" si="0"/>
        <v>-3557040571</v>
      </c>
      <c r="J46" s="17"/>
      <c r="K46" s="37">
        <f t="shared" si="1"/>
        <v>4.6255016870474196E-2</v>
      </c>
      <c r="L46" s="17"/>
      <c r="M46" s="28">
        <v>0</v>
      </c>
      <c r="N46" s="17"/>
      <c r="O46" s="28">
        <v>5395186266</v>
      </c>
      <c r="P46" s="28"/>
      <c r="Q46" s="28">
        <v>504167507</v>
      </c>
      <c r="R46" s="28"/>
      <c r="S46" s="28">
        <f t="shared" si="2"/>
        <v>5899353773</v>
      </c>
      <c r="T46" s="17"/>
      <c r="U46" s="37">
        <f t="shared" si="3"/>
        <v>1.0198160593427043E-2</v>
      </c>
      <c r="V46" s="17"/>
      <c r="W46" s="46"/>
      <c r="X46" s="32"/>
    </row>
    <row r="47" spans="1:24" x14ac:dyDescent="0.45">
      <c r="A47" s="1" t="s">
        <v>134</v>
      </c>
      <c r="C47" s="28">
        <v>0</v>
      </c>
      <c r="D47" s="28"/>
      <c r="E47" s="28">
        <v>0</v>
      </c>
      <c r="F47" s="28"/>
      <c r="G47" s="28">
        <v>0</v>
      </c>
      <c r="H47" s="17"/>
      <c r="I47" s="28">
        <f t="shared" si="0"/>
        <v>0</v>
      </c>
      <c r="J47" s="17"/>
      <c r="K47" s="37">
        <f t="shared" si="1"/>
        <v>0</v>
      </c>
      <c r="L47" s="17"/>
      <c r="M47" s="28">
        <v>0</v>
      </c>
      <c r="N47" s="17"/>
      <c r="O47" s="28">
        <v>0</v>
      </c>
      <c r="P47" s="28"/>
      <c r="Q47" s="28">
        <v>284830027</v>
      </c>
      <c r="R47" s="28"/>
      <c r="S47" s="28">
        <f t="shared" si="2"/>
        <v>284830027</v>
      </c>
      <c r="T47" s="17"/>
      <c r="U47" s="37">
        <f t="shared" si="3"/>
        <v>4.9238314380644634E-4</v>
      </c>
      <c r="V47" s="17"/>
      <c r="W47" s="46"/>
      <c r="X47" s="32"/>
    </row>
    <row r="48" spans="1:24" x14ac:dyDescent="0.45">
      <c r="A48" s="1" t="s">
        <v>40</v>
      </c>
      <c r="C48" s="28">
        <v>0</v>
      </c>
      <c r="D48" s="28"/>
      <c r="E48" s="28">
        <v>-935537065</v>
      </c>
      <c r="F48" s="28"/>
      <c r="G48" s="28">
        <v>0</v>
      </c>
      <c r="H48" s="17"/>
      <c r="I48" s="28">
        <f t="shared" si="0"/>
        <v>-935537065</v>
      </c>
      <c r="J48" s="17"/>
      <c r="K48" s="37">
        <f t="shared" si="1"/>
        <v>1.2165529703914338E-2</v>
      </c>
      <c r="L48" s="17"/>
      <c r="M48" s="28">
        <v>1087115607</v>
      </c>
      <c r="N48" s="17"/>
      <c r="O48" s="28">
        <v>9520465485</v>
      </c>
      <c r="P48" s="28"/>
      <c r="Q48" s="28">
        <v>4764969762</v>
      </c>
      <c r="R48" s="28"/>
      <c r="S48" s="28">
        <f t="shared" si="2"/>
        <v>15372550854</v>
      </c>
      <c r="T48" s="17"/>
      <c r="U48" s="37">
        <f t="shared" si="3"/>
        <v>2.657439244569882E-2</v>
      </c>
      <c r="V48" s="17"/>
      <c r="W48" s="46"/>
      <c r="X48" s="32"/>
    </row>
    <row r="49" spans="1:24" x14ac:dyDescent="0.45">
      <c r="A49" s="1" t="s">
        <v>135</v>
      </c>
      <c r="C49" s="28">
        <v>0</v>
      </c>
      <c r="D49" s="28"/>
      <c r="E49" s="28">
        <v>0</v>
      </c>
      <c r="F49" s="28"/>
      <c r="G49" s="28">
        <v>0</v>
      </c>
      <c r="H49" s="17"/>
      <c r="I49" s="28">
        <f t="shared" si="0"/>
        <v>0</v>
      </c>
      <c r="J49" s="17"/>
      <c r="K49" s="37">
        <f t="shared" si="1"/>
        <v>0</v>
      </c>
      <c r="L49" s="17"/>
      <c r="M49" s="28">
        <v>0</v>
      </c>
      <c r="N49" s="17"/>
      <c r="O49" s="28">
        <v>0</v>
      </c>
      <c r="P49" s="28"/>
      <c r="Q49" s="28">
        <v>87325180</v>
      </c>
      <c r="R49" s="28"/>
      <c r="S49" s="28">
        <f t="shared" si="2"/>
        <v>87325180</v>
      </c>
      <c r="T49" s="17"/>
      <c r="U49" s="37">
        <f t="shared" si="3"/>
        <v>1.5095826488077329E-4</v>
      </c>
      <c r="V49" s="17"/>
      <c r="W49" s="46"/>
      <c r="X49" s="32"/>
    </row>
    <row r="50" spans="1:24" x14ac:dyDescent="0.45">
      <c r="A50" s="1" t="s">
        <v>62</v>
      </c>
      <c r="C50" s="28">
        <v>0</v>
      </c>
      <c r="D50" s="28"/>
      <c r="E50" s="28">
        <v>0</v>
      </c>
      <c r="F50" s="28"/>
      <c r="G50" s="28">
        <v>0</v>
      </c>
      <c r="H50" s="17"/>
      <c r="I50" s="28">
        <f t="shared" si="0"/>
        <v>0</v>
      </c>
      <c r="J50" s="17"/>
      <c r="K50" s="37">
        <f t="shared" si="1"/>
        <v>0</v>
      </c>
      <c r="L50" s="17"/>
      <c r="M50" s="28">
        <v>0</v>
      </c>
      <c r="N50" s="17"/>
      <c r="O50" s="28">
        <v>0</v>
      </c>
      <c r="P50" s="28"/>
      <c r="Q50" s="28">
        <v>-777041440</v>
      </c>
      <c r="R50" s="28"/>
      <c r="S50" s="28">
        <f t="shared" si="2"/>
        <v>-777041440</v>
      </c>
      <c r="T50" s="17"/>
      <c r="U50" s="37">
        <f t="shared" si="3"/>
        <v>-1.3432646519922148E-3</v>
      </c>
      <c r="V50" s="17"/>
      <c r="W50" s="46"/>
      <c r="X50" s="32"/>
    </row>
    <row r="51" spans="1:24" x14ac:dyDescent="0.45">
      <c r="A51" s="1" t="s">
        <v>149</v>
      </c>
      <c r="C51" s="28">
        <v>0</v>
      </c>
      <c r="D51" s="28"/>
      <c r="E51" s="28">
        <v>0</v>
      </c>
      <c r="F51" s="28"/>
      <c r="G51" s="28">
        <v>0</v>
      </c>
      <c r="H51" s="17"/>
      <c r="I51" s="28">
        <f t="shared" si="0"/>
        <v>0</v>
      </c>
      <c r="J51" s="17"/>
      <c r="K51" s="37">
        <f t="shared" si="1"/>
        <v>0</v>
      </c>
      <c r="L51" s="17"/>
      <c r="M51" s="28">
        <v>0</v>
      </c>
      <c r="N51" s="17"/>
      <c r="O51" s="28">
        <v>0</v>
      </c>
      <c r="P51" s="28"/>
      <c r="Q51" s="28">
        <v>2548742047</v>
      </c>
      <c r="R51" s="28"/>
      <c r="S51" s="28">
        <f t="shared" si="2"/>
        <v>2548742047</v>
      </c>
      <c r="T51" s="17"/>
      <c r="U51" s="37">
        <f t="shared" si="3"/>
        <v>4.4059877923388231E-3</v>
      </c>
      <c r="V51" s="17"/>
      <c r="W51" s="46"/>
      <c r="X51" s="32"/>
    </row>
    <row r="52" spans="1:24" x14ac:dyDescent="0.45">
      <c r="A52" s="1" t="s">
        <v>53</v>
      </c>
      <c r="C52" s="28">
        <v>0</v>
      </c>
      <c r="D52" s="28"/>
      <c r="E52" s="28">
        <v>0</v>
      </c>
      <c r="F52" s="28"/>
      <c r="G52" s="28">
        <v>0</v>
      </c>
      <c r="H52" s="17"/>
      <c r="I52" s="28">
        <f t="shared" si="0"/>
        <v>0</v>
      </c>
      <c r="J52" s="17"/>
      <c r="K52" s="37">
        <f t="shared" si="1"/>
        <v>0</v>
      </c>
      <c r="L52" s="17"/>
      <c r="M52" s="28">
        <v>0</v>
      </c>
      <c r="N52" s="17"/>
      <c r="O52" s="28">
        <v>0</v>
      </c>
      <c r="P52" s="28"/>
      <c r="Q52" s="28">
        <v>-1305456704</v>
      </c>
      <c r="R52" s="28"/>
      <c r="S52" s="28">
        <f t="shared" si="2"/>
        <v>-1305456704</v>
      </c>
      <c r="T52" s="17"/>
      <c r="U52" s="37">
        <f t="shared" si="3"/>
        <v>-2.2567314366006832E-3</v>
      </c>
      <c r="V52" s="17"/>
      <c r="W52" s="46"/>
      <c r="X52" s="32"/>
    </row>
    <row r="53" spans="1:24" x14ac:dyDescent="0.45">
      <c r="A53" s="1" t="s">
        <v>63</v>
      </c>
      <c r="C53" s="28">
        <v>0</v>
      </c>
      <c r="D53" s="28"/>
      <c r="E53" s="28">
        <v>3047543416</v>
      </c>
      <c r="F53" s="28"/>
      <c r="G53" s="28">
        <v>0</v>
      </c>
      <c r="H53" s="17"/>
      <c r="I53" s="28">
        <f t="shared" si="0"/>
        <v>3047543416</v>
      </c>
      <c r="J53" s="17"/>
      <c r="K53" s="37">
        <f t="shared" si="1"/>
        <v>-3.9629621677593894E-2</v>
      </c>
      <c r="L53" s="17"/>
      <c r="M53" s="28">
        <v>6690767172</v>
      </c>
      <c r="N53" s="17"/>
      <c r="O53" s="28">
        <v>-19540552998</v>
      </c>
      <c r="P53" s="28"/>
      <c r="Q53" s="28">
        <v>-7293685580</v>
      </c>
      <c r="R53" s="28"/>
      <c r="S53" s="28">
        <f t="shared" si="2"/>
        <v>-20143471406</v>
      </c>
      <c r="T53" s="17"/>
      <c r="U53" s="37">
        <f t="shared" si="3"/>
        <v>-3.4821840528988672E-2</v>
      </c>
      <c r="V53" s="17"/>
      <c r="W53" s="46"/>
      <c r="X53" s="32"/>
    </row>
    <row r="54" spans="1:24" x14ac:dyDescent="0.45">
      <c r="A54" s="1" t="s">
        <v>20</v>
      </c>
      <c r="C54" s="28">
        <v>0</v>
      </c>
      <c r="D54" s="28"/>
      <c r="E54" s="28">
        <v>0</v>
      </c>
      <c r="F54" s="28"/>
      <c r="G54" s="28">
        <v>0</v>
      </c>
      <c r="H54" s="17"/>
      <c r="I54" s="28">
        <f t="shared" si="0"/>
        <v>0</v>
      </c>
      <c r="J54" s="17"/>
      <c r="K54" s="37">
        <f t="shared" si="1"/>
        <v>0</v>
      </c>
      <c r="L54" s="17"/>
      <c r="M54" s="28">
        <v>638468459</v>
      </c>
      <c r="N54" s="17"/>
      <c r="O54" s="28">
        <v>0</v>
      </c>
      <c r="P54" s="28"/>
      <c r="Q54" s="28">
        <v>-1471027389</v>
      </c>
      <c r="R54" s="28"/>
      <c r="S54" s="28">
        <f t="shared" si="2"/>
        <v>-832558930</v>
      </c>
      <c r="T54" s="17"/>
      <c r="U54" s="37">
        <f t="shared" si="3"/>
        <v>-1.4392372450167661E-3</v>
      </c>
      <c r="V54" s="17"/>
      <c r="W54" s="46"/>
      <c r="X54" s="32"/>
    </row>
    <row r="55" spans="1:24" x14ac:dyDescent="0.45">
      <c r="A55" s="1" t="s">
        <v>150</v>
      </c>
      <c r="C55" s="28">
        <v>0</v>
      </c>
      <c r="D55" s="28"/>
      <c r="E55" s="28">
        <v>0</v>
      </c>
      <c r="F55" s="28"/>
      <c r="G55" s="28">
        <v>0</v>
      </c>
      <c r="H55" s="17"/>
      <c r="I55" s="28">
        <f t="shared" si="0"/>
        <v>0</v>
      </c>
      <c r="J55" s="17"/>
      <c r="K55" s="37">
        <f t="shared" si="1"/>
        <v>0</v>
      </c>
      <c r="L55" s="17"/>
      <c r="M55" s="28">
        <v>0</v>
      </c>
      <c r="N55" s="17"/>
      <c r="O55" s="28">
        <v>0</v>
      </c>
      <c r="P55" s="28"/>
      <c r="Q55" s="28">
        <v>3253615979</v>
      </c>
      <c r="R55" s="28"/>
      <c r="S55" s="28">
        <f t="shared" si="2"/>
        <v>3253615979</v>
      </c>
      <c r="T55" s="17"/>
      <c r="U55" s="37">
        <f t="shared" si="3"/>
        <v>5.6244971127250871E-3</v>
      </c>
      <c r="V55" s="17"/>
      <c r="W55" s="46"/>
      <c r="X55" s="32"/>
    </row>
    <row r="56" spans="1:24" x14ac:dyDescent="0.45">
      <c r="A56" s="1" t="s">
        <v>41</v>
      </c>
      <c r="C56" s="28">
        <v>0</v>
      </c>
      <c r="D56" s="28"/>
      <c r="E56" s="28">
        <v>-4315314311</v>
      </c>
      <c r="F56" s="28"/>
      <c r="G56" s="28">
        <v>0</v>
      </c>
      <c r="H56" s="17"/>
      <c r="I56" s="28">
        <f t="shared" si="0"/>
        <v>-4315314311</v>
      </c>
      <c r="J56" s="17"/>
      <c r="K56" s="37">
        <f t="shared" si="1"/>
        <v>5.6115451109568955E-2</v>
      </c>
      <c r="L56" s="17"/>
      <c r="M56" s="28">
        <v>2794999861</v>
      </c>
      <c r="N56" s="17"/>
      <c r="O56" s="28">
        <v>1870542598</v>
      </c>
      <c r="P56" s="28"/>
      <c r="Q56" s="28">
        <v>303683396</v>
      </c>
      <c r="R56" s="28"/>
      <c r="S56" s="28">
        <f t="shared" si="2"/>
        <v>4969225855</v>
      </c>
      <c r="T56" s="17"/>
      <c r="U56" s="37">
        <f t="shared" si="3"/>
        <v>8.5902567034099129E-3</v>
      </c>
      <c r="V56" s="17"/>
      <c r="W56" s="46"/>
      <c r="X56" s="32"/>
    </row>
    <row r="57" spans="1:24" x14ac:dyDescent="0.45">
      <c r="A57" s="1" t="s">
        <v>135</v>
      </c>
      <c r="C57" s="28">
        <v>0</v>
      </c>
      <c r="D57" s="28"/>
      <c r="E57" s="28">
        <v>0</v>
      </c>
      <c r="F57" s="28"/>
      <c r="G57" s="28">
        <v>0</v>
      </c>
      <c r="H57" s="17"/>
      <c r="I57" s="28">
        <f t="shared" si="0"/>
        <v>0</v>
      </c>
      <c r="J57" s="17"/>
      <c r="K57" s="37">
        <f t="shared" si="1"/>
        <v>0</v>
      </c>
      <c r="L57" s="17"/>
      <c r="M57" s="28">
        <v>0</v>
      </c>
      <c r="N57" s="17"/>
      <c r="O57" s="28">
        <v>0</v>
      </c>
      <c r="P57" s="28"/>
      <c r="Q57" s="28">
        <v>321458</v>
      </c>
      <c r="R57" s="28"/>
      <c r="S57" s="28">
        <f t="shared" si="2"/>
        <v>321458</v>
      </c>
      <c r="T57" s="17"/>
      <c r="U57" s="37">
        <f t="shared" si="3"/>
        <v>5.5570159617241694E-7</v>
      </c>
      <c r="V57" s="17"/>
      <c r="W57" s="46"/>
      <c r="X57" s="32"/>
    </row>
    <row r="58" spans="1:24" x14ac:dyDescent="0.45">
      <c r="A58" s="1" t="s">
        <v>151</v>
      </c>
      <c r="C58" s="28">
        <v>0</v>
      </c>
      <c r="D58" s="28"/>
      <c r="E58" s="28">
        <v>0</v>
      </c>
      <c r="F58" s="28"/>
      <c r="G58" s="28">
        <v>0</v>
      </c>
      <c r="H58" s="17"/>
      <c r="I58" s="28">
        <f t="shared" si="0"/>
        <v>0</v>
      </c>
      <c r="J58" s="17"/>
      <c r="K58" s="37">
        <f t="shared" si="1"/>
        <v>0</v>
      </c>
      <c r="L58" s="17"/>
      <c r="M58" s="28">
        <v>0</v>
      </c>
      <c r="N58" s="17"/>
      <c r="O58" s="28">
        <v>0</v>
      </c>
      <c r="P58" s="28"/>
      <c r="Q58" s="28">
        <v>52448341</v>
      </c>
      <c r="R58" s="28"/>
      <c r="S58" s="28">
        <f t="shared" si="2"/>
        <v>52448341</v>
      </c>
      <c r="T58" s="17"/>
      <c r="U58" s="37">
        <f t="shared" si="3"/>
        <v>9.0666982343868321E-5</v>
      </c>
      <c r="V58" s="17"/>
      <c r="W58" s="46"/>
      <c r="X58" s="32"/>
    </row>
    <row r="59" spans="1:24" x14ac:dyDescent="0.45">
      <c r="A59" s="1" t="s">
        <v>27</v>
      </c>
      <c r="C59" s="28">
        <v>0</v>
      </c>
      <c r="D59" s="28"/>
      <c r="E59" s="28">
        <v>0</v>
      </c>
      <c r="F59" s="28"/>
      <c r="G59" s="28">
        <v>0</v>
      </c>
      <c r="H59" s="17"/>
      <c r="I59" s="28">
        <f t="shared" si="0"/>
        <v>0</v>
      </c>
      <c r="J59" s="17"/>
      <c r="K59" s="37">
        <f t="shared" si="1"/>
        <v>0</v>
      </c>
      <c r="L59" s="17"/>
      <c r="M59" s="28">
        <v>0</v>
      </c>
      <c r="N59" s="17"/>
      <c r="O59" s="28">
        <v>0</v>
      </c>
      <c r="P59" s="28"/>
      <c r="Q59" s="28">
        <v>82887649</v>
      </c>
      <c r="R59" s="28"/>
      <c r="S59" s="28">
        <f t="shared" si="2"/>
        <v>82887649</v>
      </c>
      <c r="T59" s="17"/>
      <c r="U59" s="37">
        <f t="shared" si="3"/>
        <v>1.4328714436187323E-4</v>
      </c>
      <c r="V59" s="17"/>
      <c r="W59" s="46"/>
      <c r="X59" s="32"/>
    </row>
    <row r="60" spans="1:24" x14ac:dyDescent="0.45">
      <c r="A60" s="1" t="s">
        <v>47</v>
      </c>
      <c r="C60" s="28">
        <v>0</v>
      </c>
      <c r="D60" s="28"/>
      <c r="E60" s="28">
        <v>-615229105</v>
      </c>
      <c r="F60" s="28"/>
      <c r="G60" s="28">
        <v>0</v>
      </c>
      <c r="H60" s="17"/>
      <c r="I60" s="28">
        <f t="shared" si="0"/>
        <v>-615229105</v>
      </c>
      <c r="J60" s="17"/>
      <c r="K60" s="37">
        <f t="shared" si="1"/>
        <v>8.0003115126070744E-3</v>
      </c>
      <c r="L60" s="17"/>
      <c r="M60" s="28">
        <v>3847815741</v>
      </c>
      <c r="N60" s="17"/>
      <c r="O60" s="28">
        <v>6170610147</v>
      </c>
      <c r="P60" s="28"/>
      <c r="Q60" s="28">
        <v>-3453</v>
      </c>
      <c r="R60" s="28"/>
      <c r="S60" s="28">
        <f t="shared" si="2"/>
        <v>10018422435</v>
      </c>
      <c r="T60" s="17"/>
      <c r="U60" s="37">
        <f t="shared" si="3"/>
        <v>1.7318758090509655E-2</v>
      </c>
      <c r="V60" s="17"/>
      <c r="W60" s="46"/>
      <c r="X60" s="32"/>
    </row>
    <row r="61" spans="1:24" x14ac:dyDescent="0.45">
      <c r="A61" s="1" t="s">
        <v>45</v>
      </c>
      <c r="C61" s="28">
        <v>0</v>
      </c>
      <c r="D61" s="28"/>
      <c r="E61" s="28">
        <v>-8520718330</v>
      </c>
      <c r="F61" s="28"/>
      <c r="G61" s="28">
        <v>0</v>
      </c>
      <c r="H61" s="17"/>
      <c r="I61" s="28">
        <f t="shared" si="0"/>
        <v>-8520718330</v>
      </c>
      <c r="J61" s="17"/>
      <c r="K61" s="37">
        <f t="shared" si="1"/>
        <v>0.11080165160778783</v>
      </c>
      <c r="L61" s="17"/>
      <c r="M61" s="28">
        <v>1238957657</v>
      </c>
      <c r="N61" s="17"/>
      <c r="O61" s="28">
        <v>-468171111</v>
      </c>
      <c r="P61" s="28"/>
      <c r="Q61" s="28">
        <v>5152975982</v>
      </c>
      <c r="R61" s="28"/>
      <c r="S61" s="28">
        <f t="shared" si="2"/>
        <v>5923762528</v>
      </c>
      <c r="T61" s="17"/>
      <c r="U61" s="37">
        <f t="shared" si="3"/>
        <v>1.0240355791910459E-2</v>
      </c>
      <c r="V61" s="17"/>
      <c r="W61" s="46"/>
      <c r="X61" s="32"/>
    </row>
    <row r="62" spans="1:24" x14ac:dyDescent="0.45">
      <c r="A62" s="1" t="s">
        <v>140</v>
      </c>
      <c r="C62" s="28">
        <v>0</v>
      </c>
      <c r="D62" s="28"/>
      <c r="E62" s="28">
        <v>0</v>
      </c>
      <c r="F62" s="28"/>
      <c r="G62" s="28">
        <v>0</v>
      </c>
      <c r="H62" s="17"/>
      <c r="I62" s="28">
        <f t="shared" si="0"/>
        <v>0</v>
      </c>
      <c r="J62" s="17"/>
      <c r="K62" s="37">
        <f t="shared" si="1"/>
        <v>0</v>
      </c>
      <c r="L62" s="17"/>
      <c r="M62" s="28">
        <v>0</v>
      </c>
      <c r="N62" s="17"/>
      <c r="O62" s="28">
        <v>0</v>
      </c>
      <c r="P62" s="28"/>
      <c r="Q62" s="28">
        <v>12679</v>
      </c>
      <c r="R62" s="28"/>
      <c r="S62" s="28">
        <f t="shared" si="2"/>
        <v>12679</v>
      </c>
      <c r="T62" s="17"/>
      <c r="U62" s="37">
        <f t="shared" si="3"/>
        <v>2.1918074951844641E-8</v>
      </c>
      <c r="V62" s="17"/>
      <c r="W62" s="46"/>
      <c r="X62" s="32"/>
    </row>
    <row r="63" spans="1:24" x14ac:dyDescent="0.45">
      <c r="A63" s="1" t="s">
        <v>141</v>
      </c>
      <c r="C63" s="28">
        <v>0</v>
      </c>
      <c r="D63" s="28"/>
      <c r="E63" s="28">
        <v>0</v>
      </c>
      <c r="F63" s="28"/>
      <c r="G63" s="28">
        <v>0</v>
      </c>
      <c r="H63" s="17"/>
      <c r="I63" s="28">
        <f t="shared" si="0"/>
        <v>0</v>
      </c>
      <c r="J63" s="17"/>
      <c r="K63" s="37">
        <f t="shared" si="1"/>
        <v>0</v>
      </c>
      <c r="L63" s="17"/>
      <c r="M63" s="28">
        <v>0</v>
      </c>
      <c r="N63" s="17"/>
      <c r="O63" s="28">
        <v>0</v>
      </c>
      <c r="P63" s="28"/>
      <c r="Q63" s="28">
        <v>1499788871</v>
      </c>
      <c r="R63" s="28"/>
      <c r="S63" s="28">
        <f t="shared" si="2"/>
        <v>1499788871</v>
      </c>
      <c r="T63" s="17"/>
      <c r="U63" s="37">
        <f t="shared" si="3"/>
        <v>2.5926717317233581E-3</v>
      </c>
      <c r="V63" s="17"/>
      <c r="W63" s="46"/>
      <c r="X63" s="32"/>
    </row>
    <row r="64" spans="1:24" x14ac:dyDescent="0.45">
      <c r="A64" s="1" t="s">
        <v>142</v>
      </c>
      <c r="C64" s="28">
        <v>0</v>
      </c>
      <c r="D64" s="28"/>
      <c r="E64" s="28">
        <v>0</v>
      </c>
      <c r="F64" s="28"/>
      <c r="G64" s="28">
        <v>0</v>
      </c>
      <c r="H64" s="17"/>
      <c r="I64" s="28">
        <f t="shared" si="0"/>
        <v>0</v>
      </c>
      <c r="J64" s="17"/>
      <c r="K64" s="37">
        <f t="shared" si="1"/>
        <v>0</v>
      </c>
      <c r="L64" s="17"/>
      <c r="M64" s="28">
        <v>0</v>
      </c>
      <c r="N64" s="17"/>
      <c r="O64" s="28">
        <v>0</v>
      </c>
      <c r="P64" s="28"/>
      <c r="Q64" s="28">
        <v>7562819669</v>
      </c>
      <c r="R64" s="28"/>
      <c r="S64" s="28">
        <f t="shared" si="2"/>
        <v>7562819669</v>
      </c>
      <c r="T64" s="17"/>
      <c r="U64" s="37">
        <f t="shared" si="3"/>
        <v>1.3073779347931767E-2</v>
      </c>
      <c r="V64" s="17"/>
      <c r="W64" s="46"/>
      <c r="X64" s="32"/>
    </row>
    <row r="65" spans="1:24" x14ac:dyDescent="0.45">
      <c r="A65" s="1" t="s">
        <v>50</v>
      </c>
      <c r="C65" s="28">
        <v>0</v>
      </c>
      <c r="D65" s="28"/>
      <c r="E65" s="28">
        <v>0</v>
      </c>
      <c r="F65" s="28"/>
      <c r="G65" s="28">
        <v>0</v>
      </c>
      <c r="H65" s="17"/>
      <c r="I65" s="28">
        <f t="shared" si="0"/>
        <v>0</v>
      </c>
      <c r="J65" s="17"/>
      <c r="K65" s="37">
        <f t="shared" si="1"/>
        <v>0</v>
      </c>
      <c r="L65" s="17"/>
      <c r="M65" s="28">
        <v>3158335760</v>
      </c>
      <c r="N65" s="17"/>
      <c r="O65" s="28">
        <v>2921018638</v>
      </c>
      <c r="P65" s="28"/>
      <c r="Q65" s="28">
        <v>2986631123</v>
      </c>
      <c r="R65" s="28"/>
      <c r="S65" s="28">
        <f t="shared" si="2"/>
        <v>9065985521</v>
      </c>
      <c r="T65" s="17"/>
      <c r="U65" s="37">
        <f t="shared" si="3"/>
        <v>1.5672288836786522E-2</v>
      </c>
      <c r="V65" s="17"/>
      <c r="W65" s="46"/>
      <c r="X65" s="32"/>
    </row>
    <row r="66" spans="1:24" x14ac:dyDescent="0.45">
      <c r="A66" s="1" t="s">
        <v>54</v>
      </c>
      <c r="C66" s="28">
        <v>0</v>
      </c>
      <c r="D66" s="28"/>
      <c r="E66" s="28">
        <v>-1437743093</v>
      </c>
      <c r="F66" s="28"/>
      <c r="G66" s="28">
        <v>0</v>
      </c>
      <c r="H66" s="17"/>
      <c r="I66" s="28">
        <f t="shared" si="0"/>
        <v>-1437743093</v>
      </c>
      <c r="J66" s="17"/>
      <c r="K66" s="37">
        <f t="shared" si="1"/>
        <v>1.8696112595484576E-2</v>
      </c>
      <c r="L66" s="17"/>
      <c r="M66" s="28">
        <v>1805331881</v>
      </c>
      <c r="N66" s="17"/>
      <c r="O66" s="28">
        <v>3934458258</v>
      </c>
      <c r="P66" s="28"/>
      <c r="Q66" s="28">
        <v>11839902477</v>
      </c>
      <c r="R66" s="28"/>
      <c r="S66" s="28">
        <f t="shared" si="2"/>
        <v>17579692616</v>
      </c>
      <c r="T66" s="17"/>
      <c r="U66" s="37">
        <f t="shared" si="3"/>
        <v>3.0389858852265778E-2</v>
      </c>
      <c r="V66" s="17"/>
      <c r="W66" s="46"/>
      <c r="X66" s="32"/>
    </row>
    <row r="67" spans="1:24" x14ac:dyDescent="0.45">
      <c r="A67" s="1" t="s">
        <v>143</v>
      </c>
      <c r="C67" s="28">
        <v>0</v>
      </c>
      <c r="D67" s="28"/>
      <c r="E67" s="28">
        <v>-1831278501</v>
      </c>
      <c r="F67" s="28"/>
      <c r="G67" s="28">
        <v>0</v>
      </c>
      <c r="H67" s="17"/>
      <c r="I67" s="28">
        <f t="shared" si="0"/>
        <v>-1831278501</v>
      </c>
      <c r="J67" s="17"/>
      <c r="K67" s="37">
        <f t="shared" si="1"/>
        <v>2.3813565312941633E-2</v>
      </c>
      <c r="L67" s="17"/>
      <c r="M67" s="28">
        <v>0</v>
      </c>
      <c r="N67" s="17"/>
      <c r="O67" s="28">
        <v>-1831278501</v>
      </c>
      <c r="P67" s="28"/>
      <c r="Q67" s="28">
        <v>783521</v>
      </c>
      <c r="R67" s="28"/>
      <c r="S67" s="28">
        <f t="shared" si="2"/>
        <v>-1830494980</v>
      </c>
      <c r="T67" s="17"/>
      <c r="U67" s="37">
        <f t="shared" si="3"/>
        <v>-3.1643604519769192E-3</v>
      </c>
      <c r="V67" s="17"/>
      <c r="W67" s="46"/>
      <c r="X67" s="32"/>
    </row>
    <row r="68" spans="1:24" x14ac:dyDescent="0.45">
      <c r="A68" s="1" t="s">
        <v>144</v>
      </c>
      <c r="C68" s="28">
        <v>0</v>
      </c>
      <c r="D68" s="28"/>
      <c r="E68" s="28">
        <v>0</v>
      </c>
      <c r="F68" s="28"/>
      <c r="G68" s="28">
        <v>0</v>
      </c>
      <c r="H68" s="17"/>
      <c r="I68" s="28">
        <f t="shared" si="0"/>
        <v>0</v>
      </c>
      <c r="J68" s="17"/>
      <c r="K68" s="37">
        <f t="shared" si="1"/>
        <v>0</v>
      </c>
      <c r="L68" s="17"/>
      <c r="M68" s="28">
        <v>0</v>
      </c>
      <c r="N68" s="17"/>
      <c r="O68" s="28">
        <v>0</v>
      </c>
      <c r="P68" s="28"/>
      <c r="Q68" s="28">
        <v>0</v>
      </c>
      <c r="R68" s="28"/>
      <c r="S68" s="28">
        <f t="shared" si="2"/>
        <v>0</v>
      </c>
      <c r="T68" s="17"/>
      <c r="U68" s="37">
        <f t="shared" si="3"/>
        <v>0</v>
      </c>
      <c r="V68" s="17"/>
      <c r="W68" s="46"/>
      <c r="X68" s="32"/>
    </row>
    <row r="69" spans="1:24" x14ac:dyDescent="0.45">
      <c r="A69" s="1" t="s">
        <v>145</v>
      </c>
      <c r="C69" s="28">
        <v>0</v>
      </c>
      <c r="D69" s="28"/>
      <c r="E69" s="28">
        <v>0</v>
      </c>
      <c r="F69" s="28"/>
      <c r="G69" s="28">
        <v>0</v>
      </c>
      <c r="H69" s="17"/>
      <c r="I69" s="28">
        <f t="shared" si="0"/>
        <v>0</v>
      </c>
      <c r="J69" s="17"/>
      <c r="K69" s="37">
        <f t="shared" si="1"/>
        <v>0</v>
      </c>
      <c r="L69" s="17"/>
      <c r="M69" s="28">
        <v>0</v>
      </c>
      <c r="N69" s="17"/>
      <c r="O69" s="28">
        <v>0</v>
      </c>
      <c r="P69" s="28"/>
      <c r="Q69" s="28">
        <v>23345142</v>
      </c>
      <c r="R69" s="28"/>
      <c r="S69" s="28">
        <f t="shared" si="2"/>
        <v>23345142</v>
      </c>
      <c r="T69" s="17"/>
      <c r="U69" s="37">
        <f t="shared" si="3"/>
        <v>4.0356540114950416E-5</v>
      </c>
      <c r="V69" s="17"/>
      <c r="W69" s="46"/>
      <c r="X69" s="32"/>
    </row>
    <row r="70" spans="1:24" x14ac:dyDescent="0.45">
      <c r="A70" s="1" t="s">
        <v>174</v>
      </c>
      <c r="C70" s="28">
        <v>0</v>
      </c>
      <c r="D70" s="28"/>
      <c r="E70" s="28">
        <v>0</v>
      </c>
      <c r="F70" s="28"/>
      <c r="G70" s="28">
        <v>0</v>
      </c>
      <c r="H70" s="17"/>
      <c r="I70" s="28">
        <f t="shared" si="0"/>
        <v>0</v>
      </c>
      <c r="J70" s="17"/>
      <c r="K70" s="37">
        <f t="shared" si="1"/>
        <v>0</v>
      </c>
      <c r="L70" s="17"/>
      <c r="M70" s="28">
        <v>0</v>
      </c>
      <c r="N70" s="17"/>
      <c r="O70" s="28">
        <v>0</v>
      </c>
      <c r="P70" s="28"/>
      <c r="Q70" s="28">
        <v>12565613</v>
      </c>
      <c r="R70" s="28"/>
      <c r="S70" s="28">
        <f t="shared" si="2"/>
        <v>12565613</v>
      </c>
      <c r="T70" s="17"/>
      <c r="U70" s="37">
        <f t="shared" si="3"/>
        <v>2.1722063849662702E-5</v>
      </c>
      <c r="V70" s="17"/>
      <c r="W70" s="46"/>
      <c r="X70" s="32"/>
    </row>
    <row r="71" spans="1:24" x14ac:dyDescent="0.45">
      <c r="A71" s="1" t="s">
        <v>146</v>
      </c>
      <c r="C71" s="28">
        <v>0</v>
      </c>
      <c r="D71" s="28"/>
      <c r="E71" s="28">
        <v>0</v>
      </c>
      <c r="F71" s="28"/>
      <c r="G71" s="28">
        <v>0</v>
      </c>
      <c r="H71" s="17"/>
      <c r="I71" s="28">
        <f t="shared" si="0"/>
        <v>0</v>
      </c>
      <c r="J71" s="17"/>
      <c r="K71" s="37">
        <f t="shared" si="1"/>
        <v>0</v>
      </c>
      <c r="L71" s="17"/>
      <c r="M71" s="28">
        <v>0</v>
      </c>
      <c r="N71" s="17"/>
      <c r="O71" s="28">
        <v>0</v>
      </c>
      <c r="P71" s="28"/>
      <c r="Q71" s="28">
        <v>196978</v>
      </c>
      <c r="R71" s="28"/>
      <c r="S71" s="28">
        <f t="shared" si="2"/>
        <v>196978</v>
      </c>
      <c r="T71" s="17"/>
      <c r="U71" s="37">
        <f t="shared" si="3"/>
        <v>3.4051412318514504E-7</v>
      </c>
      <c r="V71" s="17"/>
      <c r="W71" s="46"/>
      <c r="X71" s="32"/>
    </row>
    <row r="72" spans="1:24" x14ac:dyDescent="0.45">
      <c r="A72" s="1" t="s">
        <v>48</v>
      </c>
      <c r="C72" s="28">
        <v>0</v>
      </c>
      <c r="D72" s="28"/>
      <c r="E72" s="28">
        <v>0</v>
      </c>
      <c r="F72" s="28"/>
      <c r="G72" s="28">
        <v>0</v>
      </c>
      <c r="H72" s="17"/>
      <c r="I72" s="28">
        <f t="shared" si="0"/>
        <v>0</v>
      </c>
      <c r="J72" s="17"/>
      <c r="K72" s="37">
        <f t="shared" si="1"/>
        <v>0</v>
      </c>
      <c r="L72" s="17"/>
      <c r="M72" s="28">
        <v>0</v>
      </c>
      <c r="N72" s="17"/>
      <c r="O72" s="28">
        <v>0</v>
      </c>
      <c r="P72" s="28"/>
      <c r="Q72" s="28">
        <v>46812251515</v>
      </c>
      <c r="R72" s="28"/>
      <c r="S72" s="28">
        <f t="shared" si="2"/>
        <v>46812251515</v>
      </c>
      <c r="T72" s="17"/>
      <c r="U72" s="37">
        <f t="shared" si="3"/>
        <v>8.0923924392331648E-2</v>
      </c>
      <c r="V72" s="17"/>
      <c r="W72" s="46"/>
      <c r="X72" s="32"/>
    </row>
    <row r="73" spans="1:24" x14ac:dyDescent="0.45">
      <c r="A73" s="1" t="s">
        <v>51</v>
      </c>
      <c r="C73" s="28">
        <v>0</v>
      </c>
      <c r="D73" s="28"/>
      <c r="E73" s="28">
        <v>509680350</v>
      </c>
      <c r="F73" s="28"/>
      <c r="G73" s="28">
        <v>0</v>
      </c>
      <c r="H73" s="17"/>
      <c r="I73" s="28">
        <f t="shared" ref="I73:I104" si="4">C73+E73+G73</f>
        <v>509680350</v>
      </c>
      <c r="J73" s="17"/>
      <c r="K73" s="37">
        <f t="shared" ref="K73:K104" si="5">I73/-76900643685</f>
        <v>-6.6277774226149505E-3</v>
      </c>
      <c r="L73" s="17"/>
      <c r="M73" s="28">
        <v>4404729600</v>
      </c>
      <c r="N73" s="17"/>
      <c r="O73" s="28">
        <v>8737377428</v>
      </c>
      <c r="P73" s="28"/>
      <c r="Q73" s="28">
        <v>0</v>
      </c>
      <c r="R73" s="28"/>
      <c r="S73" s="28">
        <f t="shared" ref="S73:S104" si="6">M73+O73+Q73</f>
        <v>13142107028</v>
      </c>
      <c r="T73" s="17"/>
      <c r="U73" s="37">
        <f t="shared" ref="U73:U104" si="7">S73/578472335178</f>
        <v>2.2718643967573803E-2</v>
      </c>
      <c r="V73" s="17"/>
      <c r="W73" s="46"/>
      <c r="X73" s="32"/>
    </row>
    <row r="74" spans="1:24" x14ac:dyDescent="0.45">
      <c r="A74" s="1" t="s">
        <v>18</v>
      </c>
      <c r="C74" s="28">
        <v>0</v>
      </c>
      <c r="D74" s="28"/>
      <c r="E74" s="28">
        <v>-8436277748</v>
      </c>
      <c r="F74" s="28"/>
      <c r="G74" s="28">
        <v>0</v>
      </c>
      <c r="H74" s="17"/>
      <c r="I74" s="28">
        <f t="shared" si="4"/>
        <v>-8436277748</v>
      </c>
      <c r="J74" s="17"/>
      <c r="K74" s="37">
        <f t="shared" si="5"/>
        <v>0.10970360381580986</v>
      </c>
      <c r="L74" s="17"/>
      <c r="M74" s="28">
        <v>2281390875</v>
      </c>
      <c r="N74" s="17"/>
      <c r="O74" s="28">
        <v>23236900247</v>
      </c>
      <c r="P74" s="28"/>
      <c r="Q74" s="28">
        <v>0</v>
      </c>
      <c r="R74" s="28"/>
      <c r="S74" s="28">
        <f t="shared" si="6"/>
        <v>25518291122</v>
      </c>
      <c r="T74" s="17"/>
      <c r="U74" s="37">
        <f t="shared" si="7"/>
        <v>4.4113243745956911E-2</v>
      </c>
      <c r="V74" s="17"/>
      <c r="W74" s="46"/>
      <c r="X74" s="32"/>
    </row>
    <row r="75" spans="1:24" x14ac:dyDescent="0.45">
      <c r="A75" s="1" t="s">
        <v>57</v>
      </c>
      <c r="C75" s="28">
        <v>0</v>
      </c>
      <c r="D75" s="28"/>
      <c r="E75" s="28">
        <v>-732417494</v>
      </c>
      <c r="F75" s="28"/>
      <c r="G75" s="28">
        <v>0</v>
      </c>
      <c r="H75" s="17"/>
      <c r="I75" s="28">
        <f t="shared" si="4"/>
        <v>-732417494</v>
      </c>
      <c r="J75" s="17"/>
      <c r="K75" s="37">
        <f t="shared" si="5"/>
        <v>9.5242049858532338E-3</v>
      </c>
      <c r="L75" s="17"/>
      <c r="M75" s="28">
        <v>5222327450</v>
      </c>
      <c r="N75" s="17"/>
      <c r="O75" s="28">
        <v>-20894085712</v>
      </c>
      <c r="P75" s="28"/>
      <c r="Q75" s="28">
        <v>0</v>
      </c>
      <c r="R75" s="28"/>
      <c r="S75" s="28">
        <f t="shared" si="6"/>
        <v>-15671758262</v>
      </c>
      <c r="T75" s="17"/>
      <c r="U75" s="37">
        <f t="shared" si="7"/>
        <v>-2.7091629640642521E-2</v>
      </c>
      <c r="V75" s="17"/>
      <c r="W75" s="46"/>
      <c r="X75" s="32"/>
    </row>
    <row r="76" spans="1:24" x14ac:dyDescent="0.45">
      <c r="A76" s="1" t="s">
        <v>49</v>
      </c>
      <c r="C76" s="28">
        <v>0</v>
      </c>
      <c r="D76" s="28"/>
      <c r="E76" s="28">
        <v>478601593</v>
      </c>
      <c r="F76" s="28"/>
      <c r="G76" s="28">
        <v>0</v>
      </c>
      <c r="H76" s="17"/>
      <c r="I76" s="28">
        <f t="shared" si="4"/>
        <v>478601593</v>
      </c>
      <c r="J76" s="17"/>
      <c r="K76" s="37">
        <f t="shared" si="5"/>
        <v>-6.2236357209238102E-3</v>
      </c>
      <c r="L76" s="17"/>
      <c r="M76" s="28">
        <v>6057703680</v>
      </c>
      <c r="N76" s="17"/>
      <c r="O76" s="28">
        <v>-7435089893</v>
      </c>
      <c r="P76" s="28"/>
      <c r="Q76" s="28">
        <v>0</v>
      </c>
      <c r="R76" s="28"/>
      <c r="S76" s="28">
        <f t="shared" si="6"/>
        <v>-1377386213</v>
      </c>
      <c r="T76" s="17"/>
      <c r="U76" s="37">
        <f t="shared" si="7"/>
        <v>-2.3810753414442343E-3</v>
      </c>
      <c r="V76" s="17"/>
      <c r="W76" s="46"/>
      <c r="X76" s="32"/>
    </row>
    <row r="77" spans="1:24" x14ac:dyDescent="0.45">
      <c r="A77" s="1" t="s">
        <v>31</v>
      </c>
      <c r="C77" s="28">
        <v>0</v>
      </c>
      <c r="D77" s="28"/>
      <c r="E77" s="28">
        <v>-3645914411</v>
      </c>
      <c r="F77" s="28"/>
      <c r="G77" s="28">
        <v>0</v>
      </c>
      <c r="H77" s="17"/>
      <c r="I77" s="28">
        <f t="shared" si="4"/>
        <v>-3645914411</v>
      </c>
      <c r="J77" s="17"/>
      <c r="K77" s="37">
        <f t="shared" si="5"/>
        <v>4.7410713828799335E-2</v>
      </c>
      <c r="L77" s="17"/>
      <c r="M77" s="28">
        <v>3472320513</v>
      </c>
      <c r="N77" s="17"/>
      <c r="O77" s="28">
        <v>5506024599</v>
      </c>
      <c r="P77" s="28"/>
      <c r="Q77" s="28">
        <v>0</v>
      </c>
      <c r="R77" s="28"/>
      <c r="S77" s="28">
        <f t="shared" si="6"/>
        <v>8978345112</v>
      </c>
      <c r="T77" s="17"/>
      <c r="U77" s="37">
        <f t="shared" si="7"/>
        <v>1.552078563832668E-2</v>
      </c>
      <c r="V77" s="17"/>
      <c r="W77" s="46"/>
      <c r="X77" s="32"/>
    </row>
    <row r="78" spans="1:24" x14ac:dyDescent="0.45">
      <c r="A78" s="1" t="s">
        <v>19</v>
      </c>
      <c r="C78" s="28">
        <v>0</v>
      </c>
      <c r="D78" s="28"/>
      <c r="E78" s="28">
        <v>-5375043660</v>
      </c>
      <c r="F78" s="28"/>
      <c r="G78" s="28">
        <v>0</v>
      </c>
      <c r="H78" s="17"/>
      <c r="I78" s="28">
        <f t="shared" si="4"/>
        <v>-5375043660</v>
      </c>
      <c r="J78" s="17"/>
      <c r="K78" s="37">
        <f t="shared" si="5"/>
        <v>6.9895951482762939E-2</v>
      </c>
      <c r="L78" s="17"/>
      <c r="M78" s="28">
        <v>3663266925</v>
      </c>
      <c r="N78" s="17"/>
      <c r="O78" s="28">
        <v>13882687857</v>
      </c>
      <c r="P78" s="28"/>
      <c r="Q78" s="28">
        <v>0</v>
      </c>
      <c r="R78" s="28"/>
      <c r="S78" s="28">
        <f t="shared" si="6"/>
        <v>17545954782</v>
      </c>
      <c r="T78" s="17"/>
      <c r="U78" s="37">
        <f t="shared" si="7"/>
        <v>3.0331536557579693E-2</v>
      </c>
      <c r="V78" s="17"/>
      <c r="W78" s="46"/>
      <c r="X78" s="32"/>
    </row>
    <row r="79" spans="1:24" x14ac:dyDescent="0.45">
      <c r="A79" s="1" t="s">
        <v>52</v>
      </c>
      <c r="C79" s="28">
        <v>0</v>
      </c>
      <c r="D79" s="28"/>
      <c r="E79" s="28">
        <v>821337878</v>
      </c>
      <c r="F79" s="28"/>
      <c r="G79" s="28">
        <v>0</v>
      </c>
      <c r="H79" s="17"/>
      <c r="I79" s="28">
        <f t="shared" si="4"/>
        <v>821337878</v>
      </c>
      <c r="J79" s="17"/>
      <c r="K79" s="37">
        <f t="shared" si="5"/>
        <v>-1.0680507192688267E-2</v>
      </c>
      <c r="L79" s="17"/>
      <c r="M79" s="28">
        <v>4109628778</v>
      </c>
      <c r="N79" s="17"/>
      <c r="O79" s="28">
        <v>4893975254</v>
      </c>
      <c r="P79" s="28"/>
      <c r="Q79" s="28">
        <v>0</v>
      </c>
      <c r="R79" s="28"/>
      <c r="S79" s="28">
        <f t="shared" si="6"/>
        <v>9003604032</v>
      </c>
      <c r="T79" s="17"/>
      <c r="U79" s="37">
        <f t="shared" si="7"/>
        <v>1.5564450509512313E-2</v>
      </c>
      <c r="V79" s="17"/>
      <c r="W79" s="46"/>
      <c r="X79" s="32"/>
    </row>
    <row r="80" spans="1:24" x14ac:dyDescent="0.45">
      <c r="A80" s="1" t="s">
        <v>60</v>
      </c>
      <c r="C80" s="28">
        <v>0</v>
      </c>
      <c r="D80" s="28"/>
      <c r="E80" s="28">
        <v>-2522844666</v>
      </c>
      <c r="F80" s="28"/>
      <c r="G80" s="28">
        <v>0</v>
      </c>
      <c r="H80" s="17"/>
      <c r="I80" s="28">
        <f t="shared" si="4"/>
        <v>-2522844666</v>
      </c>
      <c r="J80" s="17"/>
      <c r="K80" s="37">
        <f t="shared" si="5"/>
        <v>3.2806548100352224E-2</v>
      </c>
      <c r="L80" s="17"/>
      <c r="M80" s="28">
        <v>135396648</v>
      </c>
      <c r="N80" s="17"/>
      <c r="O80" s="28">
        <v>-6107665747</v>
      </c>
      <c r="P80" s="28"/>
      <c r="Q80" s="28">
        <v>0</v>
      </c>
      <c r="R80" s="28"/>
      <c r="S80" s="28">
        <f t="shared" si="6"/>
        <v>-5972269099</v>
      </c>
      <c r="T80" s="17"/>
      <c r="U80" s="37">
        <f t="shared" si="7"/>
        <v>-1.0324208671383206E-2</v>
      </c>
      <c r="V80" s="17"/>
      <c r="W80" s="46"/>
      <c r="X80" s="32"/>
    </row>
    <row r="81" spans="1:24" x14ac:dyDescent="0.45">
      <c r="A81" s="1" t="s">
        <v>26</v>
      </c>
      <c r="C81" s="28">
        <v>0</v>
      </c>
      <c r="D81" s="28"/>
      <c r="E81" s="28">
        <v>-549590608</v>
      </c>
      <c r="F81" s="28"/>
      <c r="G81" s="28">
        <v>0</v>
      </c>
      <c r="H81" s="17"/>
      <c r="I81" s="28">
        <f t="shared" si="4"/>
        <v>-549590608</v>
      </c>
      <c r="J81" s="17"/>
      <c r="K81" s="37">
        <f t="shared" si="5"/>
        <v>7.1467621292122087E-3</v>
      </c>
      <c r="L81" s="17"/>
      <c r="M81" s="28">
        <v>4332157544</v>
      </c>
      <c r="N81" s="17"/>
      <c r="O81" s="28">
        <v>-9019842570</v>
      </c>
      <c r="P81" s="28"/>
      <c r="Q81" s="28">
        <v>0</v>
      </c>
      <c r="R81" s="28"/>
      <c r="S81" s="28">
        <f t="shared" si="6"/>
        <v>-4687685026</v>
      </c>
      <c r="T81" s="17"/>
      <c r="U81" s="37">
        <f t="shared" si="7"/>
        <v>-8.1035595670406017E-3</v>
      </c>
      <c r="V81" s="17"/>
      <c r="W81" s="46"/>
      <c r="X81" s="32"/>
    </row>
    <row r="82" spans="1:24" x14ac:dyDescent="0.45">
      <c r="A82" s="1" t="s">
        <v>25</v>
      </c>
      <c r="C82" s="28">
        <v>0</v>
      </c>
      <c r="D82" s="28"/>
      <c r="E82" s="28">
        <v>-12415556615</v>
      </c>
      <c r="F82" s="28"/>
      <c r="G82" s="28">
        <v>0</v>
      </c>
      <c r="H82" s="17"/>
      <c r="I82" s="28">
        <f t="shared" si="4"/>
        <v>-12415556615</v>
      </c>
      <c r="J82" s="17"/>
      <c r="K82" s="37">
        <f t="shared" si="5"/>
        <v>0.16144931979836913</v>
      </c>
      <c r="L82" s="17"/>
      <c r="M82" s="28">
        <v>4176566382</v>
      </c>
      <c r="N82" s="17"/>
      <c r="O82" s="28">
        <v>-8794649161</v>
      </c>
      <c r="P82" s="28"/>
      <c r="Q82" s="28">
        <v>0</v>
      </c>
      <c r="R82" s="28"/>
      <c r="S82" s="28">
        <f t="shared" si="6"/>
        <v>-4618082779</v>
      </c>
      <c r="T82" s="17"/>
      <c r="U82" s="37">
        <f t="shared" si="7"/>
        <v>-7.9832387793946687E-3</v>
      </c>
      <c r="V82" s="17"/>
      <c r="W82" s="46"/>
      <c r="X82" s="32"/>
    </row>
    <row r="83" spans="1:24" x14ac:dyDescent="0.45">
      <c r="A83" s="1" t="s">
        <v>23</v>
      </c>
      <c r="C83" s="28">
        <v>0</v>
      </c>
      <c r="D83" s="28"/>
      <c r="E83" s="28">
        <v>-6374702369</v>
      </c>
      <c r="F83" s="28"/>
      <c r="G83" s="28">
        <v>0</v>
      </c>
      <c r="H83" s="17"/>
      <c r="I83" s="28">
        <f t="shared" si="4"/>
        <v>-6374702369</v>
      </c>
      <c r="J83" s="17"/>
      <c r="K83" s="37">
        <f t="shared" si="5"/>
        <v>8.2895305728675317E-2</v>
      </c>
      <c r="L83" s="17"/>
      <c r="M83" s="28">
        <v>5022118400</v>
      </c>
      <c r="N83" s="17"/>
      <c r="O83" s="28">
        <v>9719705299</v>
      </c>
      <c r="P83" s="28"/>
      <c r="Q83" s="28">
        <v>0</v>
      </c>
      <c r="R83" s="28"/>
      <c r="S83" s="28">
        <f t="shared" si="6"/>
        <v>14741823699</v>
      </c>
      <c r="T83" s="17"/>
      <c r="U83" s="37">
        <f t="shared" si="7"/>
        <v>2.5484060001700577E-2</v>
      </c>
      <c r="V83" s="17"/>
      <c r="W83" s="46"/>
      <c r="X83" s="32"/>
    </row>
    <row r="84" spans="1:24" x14ac:dyDescent="0.45">
      <c r="A84" s="1" t="s">
        <v>59</v>
      </c>
      <c r="C84" s="28">
        <v>0</v>
      </c>
      <c r="D84" s="28"/>
      <c r="E84" s="28">
        <v>-5647661722</v>
      </c>
      <c r="F84" s="28"/>
      <c r="G84" s="28">
        <v>0</v>
      </c>
      <c r="H84" s="17"/>
      <c r="I84" s="28">
        <f t="shared" si="4"/>
        <v>-5647661722</v>
      </c>
      <c r="J84" s="17"/>
      <c r="K84" s="37">
        <f t="shared" si="5"/>
        <v>7.344102014456369E-2</v>
      </c>
      <c r="L84" s="17"/>
      <c r="M84" s="28">
        <v>2693347344</v>
      </c>
      <c r="N84" s="17"/>
      <c r="O84" s="28">
        <v>-3536511646</v>
      </c>
      <c r="P84" s="28"/>
      <c r="Q84" s="28">
        <v>0</v>
      </c>
      <c r="R84" s="28"/>
      <c r="S84" s="28">
        <f t="shared" si="6"/>
        <v>-843164302</v>
      </c>
      <c r="T84" s="17"/>
      <c r="U84" s="37">
        <f t="shared" si="7"/>
        <v>-1.4575706576193525E-3</v>
      </c>
      <c r="V84" s="17"/>
      <c r="W84" s="46"/>
      <c r="X84" s="32"/>
    </row>
    <row r="85" spans="1:24" x14ac:dyDescent="0.45">
      <c r="A85" s="1" t="s">
        <v>171</v>
      </c>
      <c r="C85" s="28">
        <v>0</v>
      </c>
      <c r="D85" s="28"/>
      <c r="E85" s="28">
        <v>-8224911103</v>
      </c>
      <c r="F85" s="28"/>
      <c r="G85" s="28">
        <v>0</v>
      </c>
      <c r="H85" s="17"/>
      <c r="I85" s="28">
        <f t="shared" si="4"/>
        <v>-8224911103</v>
      </c>
      <c r="J85" s="17"/>
      <c r="K85" s="37">
        <f t="shared" si="5"/>
        <v>0.10695503586017871</v>
      </c>
      <c r="L85" s="17"/>
      <c r="M85" s="28">
        <v>887809601</v>
      </c>
      <c r="N85" s="17"/>
      <c r="O85" s="28">
        <v>-14095366267</v>
      </c>
      <c r="P85" s="28"/>
      <c r="Q85" s="28">
        <v>0</v>
      </c>
      <c r="R85" s="28"/>
      <c r="S85" s="28">
        <f t="shared" si="6"/>
        <v>-13207556666</v>
      </c>
      <c r="T85" s="17"/>
      <c r="U85" s="37">
        <f t="shared" si="7"/>
        <v>-2.2831786176837551E-2</v>
      </c>
      <c r="V85" s="17"/>
      <c r="W85" s="46"/>
      <c r="X85" s="32"/>
    </row>
    <row r="86" spans="1:24" x14ac:dyDescent="0.45">
      <c r="A86" s="1" t="s">
        <v>207</v>
      </c>
      <c r="C86" s="28">
        <v>0</v>
      </c>
      <c r="D86" s="28"/>
      <c r="E86" s="28">
        <v>5279357</v>
      </c>
      <c r="F86" s="28"/>
      <c r="G86" s="28">
        <v>0</v>
      </c>
      <c r="H86" s="17"/>
      <c r="I86" s="28">
        <f t="shared" si="4"/>
        <v>5279357</v>
      </c>
      <c r="J86" s="17"/>
      <c r="K86" s="37">
        <f t="shared" si="5"/>
        <v>-6.8651662028022467E-5</v>
      </c>
      <c r="L86" s="17"/>
      <c r="M86" s="28">
        <v>0</v>
      </c>
      <c r="N86" s="17"/>
      <c r="O86" s="28">
        <v>5279357</v>
      </c>
      <c r="P86" s="28"/>
      <c r="Q86" s="28">
        <v>0</v>
      </c>
      <c r="R86" s="28"/>
      <c r="S86" s="28">
        <f t="shared" si="6"/>
        <v>5279357</v>
      </c>
      <c r="T86" s="17"/>
      <c r="U86" s="37">
        <f t="shared" si="7"/>
        <v>9.1263776657106778E-6</v>
      </c>
      <c r="V86" s="17"/>
      <c r="W86" s="46"/>
      <c r="X86" s="32"/>
    </row>
    <row r="87" spans="1:24" x14ac:dyDescent="0.45">
      <c r="A87" s="1" t="s">
        <v>185</v>
      </c>
      <c r="C87" s="28">
        <v>0</v>
      </c>
      <c r="D87" s="28"/>
      <c r="E87" s="28">
        <v>3405916637</v>
      </c>
      <c r="F87" s="28"/>
      <c r="G87" s="28">
        <v>0</v>
      </c>
      <c r="H87" s="17"/>
      <c r="I87" s="28">
        <f t="shared" si="4"/>
        <v>3405916637</v>
      </c>
      <c r="J87" s="17"/>
      <c r="K87" s="37">
        <f t="shared" si="5"/>
        <v>-4.428983261767349E-2</v>
      </c>
      <c r="L87" s="17"/>
      <c r="M87" s="28">
        <v>0</v>
      </c>
      <c r="N87" s="17"/>
      <c r="O87" s="28">
        <v>2832684342</v>
      </c>
      <c r="P87" s="28"/>
      <c r="Q87" s="28">
        <v>0</v>
      </c>
      <c r="R87" s="28"/>
      <c r="S87" s="28">
        <f t="shared" si="6"/>
        <v>2832684342</v>
      </c>
      <c r="T87" s="17"/>
      <c r="U87" s="37">
        <f t="shared" si="7"/>
        <v>4.8968363217030304E-3</v>
      </c>
      <c r="V87" s="17"/>
      <c r="W87" s="46"/>
      <c r="X87" s="32"/>
    </row>
    <row r="88" spans="1:24" x14ac:dyDescent="0.45">
      <c r="A88" s="1" t="s">
        <v>208</v>
      </c>
      <c r="C88" s="28">
        <v>0</v>
      </c>
      <c r="D88" s="28"/>
      <c r="E88" s="28">
        <v>-251660190</v>
      </c>
      <c r="F88" s="28"/>
      <c r="G88" s="28">
        <v>0</v>
      </c>
      <c r="H88" s="17"/>
      <c r="I88" s="28">
        <f t="shared" si="4"/>
        <v>-251660190</v>
      </c>
      <c r="J88" s="17"/>
      <c r="K88" s="37">
        <f t="shared" si="5"/>
        <v>3.2725368467765902E-3</v>
      </c>
      <c r="L88" s="17"/>
      <c r="M88" s="28">
        <v>0</v>
      </c>
      <c r="N88" s="17"/>
      <c r="O88" s="28">
        <v>-251660190</v>
      </c>
      <c r="P88" s="28"/>
      <c r="Q88" s="28">
        <v>0</v>
      </c>
      <c r="R88" s="28"/>
      <c r="S88" s="28">
        <f t="shared" si="6"/>
        <v>-251660190</v>
      </c>
      <c r="T88" s="17"/>
      <c r="U88" s="37">
        <f t="shared" si="7"/>
        <v>-4.3504274050125907E-4</v>
      </c>
      <c r="V88" s="17"/>
      <c r="W88" s="46"/>
      <c r="X88" s="32"/>
    </row>
    <row r="89" spans="1:24" x14ac:dyDescent="0.45">
      <c r="A89" s="1" t="s">
        <v>205</v>
      </c>
      <c r="C89" s="28">
        <v>0</v>
      </c>
      <c r="D89" s="28"/>
      <c r="E89" s="28">
        <v>-228733315</v>
      </c>
      <c r="F89" s="28"/>
      <c r="G89" s="28">
        <v>0</v>
      </c>
      <c r="H89" s="17"/>
      <c r="I89" s="28">
        <f t="shared" si="4"/>
        <v>-228733315</v>
      </c>
      <c r="J89" s="17"/>
      <c r="K89" s="37">
        <f t="shared" si="5"/>
        <v>2.9744005256566665E-3</v>
      </c>
      <c r="L89" s="17"/>
      <c r="M89" s="28">
        <v>0</v>
      </c>
      <c r="N89" s="17"/>
      <c r="O89" s="28">
        <v>-228733315</v>
      </c>
      <c r="P89" s="28"/>
      <c r="Q89" s="28">
        <v>0</v>
      </c>
      <c r="R89" s="28"/>
      <c r="S89" s="28">
        <f t="shared" si="6"/>
        <v>-228733315</v>
      </c>
      <c r="T89" s="17"/>
      <c r="U89" s="37">
        <f t="shared" si="7"/>
        <v>-3.9540925484296004E-4</v>
      </c>
      <c r="V89" s="17"/>
      <c r="W89" s="46"/>
      <c r="X89" s="32"/>
    </row>
    <row r="90" spans="1:24" x14ac:dyDescent="0.45">
      <c r="A90" s="1" t="s">
        <v>168</v>
      </c>
      <c r="C90" s="28">
        <v>0</v>
      </c>
      <c r="D90" s="28"/>
      <c r="E90" s="28">
        <v>-555722376</v>
      </c>
      <c r="F90" s="28"/>
      <c r="G90" s="28">
        <v>0</v>
      </c>
      <c r="H90" s="17"/>
      <c r="I90" s="28">
        <f t="shared" si="4"/>
        <v>-555722376</v>
      </c>
      <c r="J90" s="17"/>
      <c r="K90" s="37">
        <f t="shared" si="5"/>
        <v>7.2264983668582413E-3</v>
      </c>
      <c r="L90" s="17"/>
      <c r="M90" s="28">
        <v>0</v>
      </c>
      <c r="N90" s="17"/>
      <c r="O90" s="28">
        <v>-3502012998</v>
      </c>
      <c r="P90" s="28"/>
      <c r="Q90" s="28">
        <v>0</v>
      </c>
      <c r="R90" s="28"/>
      <c r="S90" s="28">
        <f t="shared" si="6"/>
        <v>-3502012998</v>
      </c>
      <c r="T90" s="17"/>
      <c r="U90" s="37">
        <f t="shared" si="7"/>
        <v>-6.0538988384334852E-3</v>
      </c>
      <c r="V90" s="17"/>
      <c r="W90" s="46"/>
      <c r="X90" s="32"/>
    </row>
    <row r="91" spans="1:24" x14ac:dyDescent="0.45">
      <c r="A91" s="1" t="s">
        <v>169</v>
      </c>
      <c r="C91" s="28">
        <v>0</v>
      </c>
      <c r="D91" s="28"/>
      <c r="E91" s="28">
        <v>-2373833845</v>
      </c>
      <c r="F91" s="28"/>
      <c r="G91" s="28">
        <v>0</v>
      </c>
      <c r="H91" s="17"/>
      <c r="I91" s="28">
        <f t="shared" si="4"/>
        <v>-2373833845</v>
      </c>
      <c r="J91" s="17"/>
      <c r="K91" s="37">
        <f t="shared" si="5"/>
        <v>3.086884233015897E-2</v>
      </c>
      <c r="L91" s="17"/>
      <c r="M91" s="28">
        <v>0</v>
      </c>
      <c r="N91" s="17"/>
      <c r="O91" s="28">
        <v>1188748513</v>
      </c>
      <c r="P91" s="28"/>
      <c r="Q91" s="28">
        <v>0</v>
      </c>
      <c r="R91" s="28"/>
      <c r="S91" s="28">
        <f t="shared" si="6"/>
        <v>1188748513</v>
      </c>
      <c r="T91" s="17"/>
      <c r="U91" s="37">
        <f t="shared" si="7"/>
        <v>2.054979020965996E-3</v>
      </c>
      <c r="V91" s="17"/>
      <c r="W91" s="46"/>
      <c r="X91" s="32"/>
    </row>
    <row r="92" spans="1:24" x14ac:dyDescent="0.45">
      <c r="A92" s="1" t="s">
        <v>34</v>
      </c>
      <c r="C92" s="28">
        <v>0</v>
      </c>
      <c r="D92" s="28"/>
      <c r="E92" s="28">
        <v>-835002000</v>
      </c>
      <c r="F92" s="28"/>
      <c r="G92" s="28">
        <v>0</v>
      </c>
      <c r="H92" s="17"/>
      <c r="I92" s="28">
        <f t="shared" si="4"/>
        <v>-835002000</v>
      </c>
      <c r="J92" s="17"/>
      <c r="K92" s="37">
        <f t="shared" si="5"/>
        <v>1.0858192597455109E-2</v>
      </c>
      <c r="L92" s="17"/>
      <c r="M92" s="28">
        <v>0</v>
      </c>
      <c r="N92" s="17"/>
      <c r="O92" s="28">
        <v>3479175000</v>
      </c>
      <c r="P92" s="28"/>
      <c r="Q92" s="28">
        <v>0</v>
      </c>
      <c r="R92" s="28"/>
      <c r="S92" s="28">
        <f t="shared" si="6"/>
        <v>3479175000</v>
      </c>
      <c r="T92" s="17"/>
      <c r="U92" s="37">
        <f t="shared" si="7"/>
        <v>6.0144189936575509E-3</v>
      </c>
      <c r="V92" s="17"/>
      <c r="W92" s="46"/>
      <c r="X92" s="32"/>
    </row>
    <row r="93" spans="1:24" x14ac:dyDescent="0.45">
      <c r="A93" s="1" t="s">
        <v>16</v>
      </c>
      <c r="C93" s="28">
        <v>0</v>
      </c>
      <c r="D93" s="28"/>
      <c r="E93" s="28">
        <v>-128446915</v>
      </c>
      <c r="F93" s="28"/>
      <c r="G93" s="28">
        <v>0</v>
      </c>
      <c r="H93" s="17"/>
      <c r="I93" s="28">
        <f t="shared" si="4"/>
        <v>-128446915</v>
      </c>
      <c r="J93" s="17"/>
      <c r="K93" s="37">
        <f t="shared" si="5"/>
        <v>1.6702970072154865E-3</v>
      </c>
      <c r="L93" s="17"/>
      <c r="M93" s="28">
        <v>0</v>
      </c>
      <c r="N93" s="17"/>
      <c r="O93" s="28">
        <v>-920827795</v>
      </c>
      <c r="P93" s="28"/>
      <c r="Q93" s="28">
        <v>0</v>
      </c>
      <c r="R93" s="28"/>
      <c r="S93" s="28">
        <f t="shared" si="6"/>
        <v>-920827795</v>
      </c>
      <c r="T93" s="17"/>
      <c r="U93" s="37">
        <f t="shared" si="7"/>
        <v>-1.5918268497950811E-3</v>
      </c>
      <c r="V93" s="17"/>
      <c r="W93" s="46"/>
      <c r="X93" s="32"/>
    </row>
    <row r="94" spans="1:24" x14ac:dyDescent="0.45">
      <c r="A94" s="1" t="s">
        <v>209</v>
      </c>
      <c r="C94" s="28">
        <v>0</v>
      </c>
      <c r="D94" s="28"/>
      <c r="E94" s="28">
        <v>4749436805</v>
      </c>
      <c r="F94" s="28"/>
      <c r="G94" s="28">
        <v>0</v>
      </c>
      <c r="H94" s="17"/>
      <c r="I94" s="28">
        <f t="shared" si="4"/>
        <v>4749436805</v>
      </c>
      <c r="J94" s="17"/>
      <c r="K94" s="37">
        <f t="shared" si="5"/>
        <v>-6.1760689864373795E-2</v>
      </c>
      <c r="L94" s="17"/>
      <c r="M94" s="28">
        <v>0</v>
      </c>
      <c r="N94" s="17"/>
      <c r="O94" s="28">
        <v>4749436805</v>
      </c>
      <c r="P94" s="28"/>
      <c r="Q94" s="28">
        <v>0</v>
      </c>
      <c r="R94" s="28"/>
      <c r="S94" s="28">
        <f t="shared" si="6"/>
        <v>4749436805</v>
      </c>
      <c r="T94" s="17"/>
      <c r="U94" s="37">
        <f t="shared" si="7"/>
        <v>8.2103093202176465E-3</v>
      </c>
      <c r="V94" s="17"/>
      <c r="W94" s="46"/>
      <c r="X94" s="32"/>
    </row>
    <row r="95" spans="1:24" x14ac:dyDescent="0.45">
      <c r="A95" s="1" t="s">
        <v>33</v>
      </c>
      <c r="C95" s="28">
        <v>0</v>
      </c>
      <c r="D95" s="28"/>
      <c r="E95" s="28">
        <v>3954734966</v>
      </c>
      <c r="F95" s="28"/>
      <c r="G95" s="28">
        <v>0</v>
      </c>
      <c r="H95" s="17"/>
      <c r="I95" s="28">
        <f t="shared" si="4"/>
        <v>3954734966</v>
      </c>
      <c r="J95" s="17"/>
      <c r="K95" s="37">
        <f t="shared" si="5"/>
        <v>-5.1426552191154135E-2</v>
      </c>
      <c r="L95" s="17"/>
      <c r="M95" s="28">
        <v>0</v>
      </c>
      <c r="N95" s="17"/>
      <c r="O95" s="28">
        <v>33805438392</v>
      </c>
      <c r="P95" s="28"/>
      <c r="Q95" s="28">
        <v>0</v>
      </c>
      <c r="R95" s="28"/>
      <c r="S95" s="28">
        <f t="shared" si="6"/>
        <v>33805438392</v>
      </c>
      <c r="T95" s="17"/>
      <c r="U95" s="37">
        <f t="shared" si="7"/>
        <v>5.8439161799496993E-2</v>
      </c>
      <c r="V95" s="17"/>
      <c r="W95" s="46"/>
      <c r="X95" s="32"/>
    </row>
    <row r="96" spans="1:24" x14ac:dyDescent="0.45">
      <c r="A96" s="1" t="s">
        <v>175</v>
      </c>
      <c r="C96" s="28">
        <v>0</v>
      </c>
      <c r="D96" s="28"/>
      <c r="E96" s="28">
        <v>-4933550893</v>
      </c>
      <c r="F96" s="28"/>
      <c r="G96" s="28">
        <v>0</v>
      </c>
      <c r="H96" s="17"/>
      <c r="I96" s="28">
        <f t="shared" si="4"/>
        <v>-4933550893</v>
      </c>
      <c r="J96" s="17"/>
      <c r="K96" s="37">
        <f t="shared" si="5"/>
        <v>6.4154871228500818E-2</v>
      </c>
      <c r="L96" s="17"/>
      <c r="M96" s="28">
        <v>0</v>
      </c>
      <c r="N96" s="17"/>
      <c r="O96" s="28">
        <v>-240588921</v>
      </c>
      <c r="P96" s="28"/>
      <c r="Q96" s="28">
        <v>0</v>
      </c>
      <c r="R96" s="28"/>
      <c r="S96" s="28">
        <f t="shared" si="6"/>
        <v>-240588921</v>
      </c>
      <c r="T96" s="17"/>
      <c r="U96" s="37">
        <f t="shared" si="7"/>
        <v>-4.1590393588306882E-4</v>
      </c>
      <c r="V96" s="17"/>
      <c r="W96" s="46"/>
      <c r="X96" s="32"/>
    </row>
    <row r="97" spans="1:24" x14ac:dyDescent="0.45">
      <c r="A97" s="1" t="s">
        <v>170</v>
      </c>
      <c r="C97" s="28">
        <v>0</v>
      </c>
      <c r="D97" s="28"/>
      <c r="E97" s="28">
        <v>-2806669111</v>
      </c>
      <c r="F97" s="28"/>
      <c r="G97" s="28">
        <v>0</v>
      </c>
      <c r="H97" s="17"/>
      <c r="I97" s="28">
        <f t="shared" si="4"/>
        <v>-2806669111</v>
      </c>
      <c r="J97" s="17"/>
      <c r="K97" s="37">
        <f t="shared" si="5"/>
        <v>3.6497342239379199E-2</v>
      </c>
      <c r="L97" s="17"/>
      <c r="M97" s="28">
        <v>0</v>
      </c>
      <c r="N97" s="17"/>
      <c r="O97" s="28">
        <v>-3437952586</v>
      </c>
      <c r="P97" s="28"/>
      <c r="Q97" s="28">
        <v>0</v>
      </c>
      <c r="R97" s="28"/>
      <c r="S97" s="28">
        <f t="shared" si="6"/>
        <v>-3437952586</v>
      </c>
      <c r="T97" s="17"/>
      <c r="U97" s="37">
        <f t="shared" si="7"/>
        <v>-5.9431581718460535E-3</v>
      </c>
      <c r="V97" s="17"/>
      <c r="W97" s="46"/>
      <c r="X97" s="32"/>
    </row>
    <row r="98" spans="1:24" x14ac:dyDescent="0.45">
      <c r="A98" s="1" t="s">
        <v>206</v>
      </c>
      <c r="C98" s="28">
        <v>0</v>
      </c>
      <c r="D98" s="28"/>
      <c r="E98" s="28">
        <v>-436889733</v>
      </c>
      <c r="F98" s="28"/>
      <c r="G98" s="28">
        <v>0</v>
      </c>
      <c r="H98" s="17"/>
      <c r="I98" s="28">
        <f t="shared" si="4"/>
        <v>-436889733</v>
      </c>
      <c r="J98" s="17"/>
      <c r="K98" s="37">
        <f t="shared" si="5"/>
        <v>5.6812233560694933E-3</v>
      </c>
      <c r="L98" s="17"/>
      <c r="M98" s="28">
        <v>0</v>
      </c>
      <c r="N98" s="17"/>
      <c r="O98" s="28">
        <v>-436889733</v>
      </c>
      <c r="P98" s="28"/>
      <c r="Q98" s="28">
        <v>0</v>
      </c>
      <c r="R98" s="28"/>
      <c r="S98" s="28">
        <f t="shared" si="6"/>
        <v>-436889733</v>
      </c>
      <c r="T98" s="17"/>
      <c r="U98" s="37">
        <f t="shared" si="7"/>
        <v>-7.5524741017315197E-4</v>
      </c>
      <c r="V98" s="17"/>
      <c r="W98" s="46"/>
      <c r="X98" s="32"/>
    </row>
    <row r="99" spans="1:24" x14ac:dyDescent="0.45">
      <c r="A99" s="1" t="s">
        <v>184</v>
      </c>
      <c r="C99" s="28">
        <v>0</v>
      </c>
      <c r="D99" s="28"/>
      <c r="E99" s="28">
        <v>195963582</v>
      </c>
      <c r="F99" s="28"/>
      <c r="G99" s="28">
        <v>0</v>
      </c>
      <c r="H99" s="17"/>
      <c r="I99" s="28">
        <f t="shared" si="4"/>
        <v>195963582</v>
      </c>
      <c r="J99" s="17"/>
      <c r="K99" s="37">
        <f t="shared" si="5"/>
        <v>-2.548269723238013E-3</v>
      </c>
      <c r="L99" s="17"/>
      <c r="M99" s="28">
        <v>0</v>
      </c>
      <c r="N99" s="17"/>
      <c r="O99" s="28">
        <v>110621971</v>
      </c>
      <c r="P99" s="28"/>
      <c r="Q99" s="28">
        <v>0</v>
      </c>
      <c r="R99" s="28"/>
      <c r="S99" s="28">
        <f t="shared" si="6"/>
        <v>110621971</v>
      </c>
      <c r="T99" s="17"/>
      <c r="U99" s="37">
        <f t="shared" si="7"/>
        <v>1.9123122105046015E-4</v>
      </c>
      <c r="V99" s="17"/>
      <c r="W99" s="46"/>
      <c r="X99" s="32"/>
    </row>
    <row r="100" spans="1:24" x14ac:dyDescent="0.45">
      <c r="A100" s="1" t="s">
        <v>210</v>
      </c>
      <c r="C100" s="28">
        <v>0</v>
      </c>
      <c r="D100" s="28"/>
      <c r="E100" s="28">
        <v>488705400</v>
      </c>
      <c r="F100" s="28"/>
      <c r="G100" s="28">
        <v>0</v>
      </c>
      <c r="H100" s="17"/>
      <c r="I100" s="28">
        <f t="shared" si="4"/>
        <v>488705400</v>
      </c>
      <c r="J100" s="17"/>
      <c r="K100" s="37">
        <f t="shared" si="5"/>
        <v>-6.3550235288254856E-3</v>
      </c>
      <c r="L100" s="17"/>
      <c r="M100" s="28">
        <v>0</v>
      </c>
      <c r="N100" s="17"/>
      <c r="O100" s="28">
        <v>488705400</v>
      </c>
      <c r="P100" s="28"/>
      <c r="Q100" s="28">
        <v>0</v>
      </c>
      <c r="R100" s="28"/>
      <c r="S100" s="28">
        <f t="shared" si="6"/>
        <v>488705400</v>
      </c>
      <c r="T100" s="17"/>
      <c r="U100" s="37">
        <f t="shared" si="7"/>
        <v>8.4482069457932139E-4</v>
      </c>
      <c r="V100" s="17"/>
      <c r="W100" s="46"/>
      <c r="X100" s="32"/>
    </row>
    <row r="101" spans="1:24" x14ac:dyDescent="0.45">
      <c r="A101" s="1" t="s">
        <v>15</v>
      </c>
      <c r="C101" s="28">
        <v>0</v>
      </c>
      <c r="D101" s="28"/>
      <c r="E101" s="28">
        <v>-30952027</v>
      </c>
      <c r="F101" s="28"/>
      <c r="G101" s="28">
        <v>0</v>
      </c>
      <c r="H101" s="17"/>
      <c r="I101" s="28">
        <f t="shared" si="4"/>
        <v>-30952027</v>
      </c>
      <c r="J101" s="17"/>
      <c r="K101" s="37">
        <f t="shared" si="5"/>
        <v>4.0249373109002215E-4</v>
      </c>
      <c r="L101" s="17"/>
      <c r="M101" s="28">
        <v>0</v>
      </c>
      <c r="N101" s="17"/>
      <c r="O101" s="28">
        <v>-1106875383</v>
      </c>
      <c r="P101" s="28"/>
      <c r="Q101" s="28">
        <v>0</v>
      </c>
      <c r="R101" s="28"/>
      <c r="S101" s="28">
        <f t="shared" si="6"/>
        <v>-1106875383</v>
      </c>
      <c r="T101" s="17"/>
      <c r="U101" s="37">
        <f t="shared" si="7"/>
        <v>-1.9134456666098072E-3</v>
      </c>
      <c r="V101" s="17"/>
      <c r="W101" s="46"/>
      <c r="X101" s="32"/>
    </row>
    <row r="102" spans="1:24" x14ac:dyDescent="0.45">
      <c r="A102" s="1" t="s">
        <v>173</v>
      </c>
      <c r="C102" s="28">
        <v>0</v>
      </c>
      <c r="D102" s="28"/>
      <c r="E102" s="28">
        <v>-61647748</v>
      </c>
      <c r="F102" s="28"/>
      <c r="G102" s="28">
        <v>0</v>
      </c>
      <c r="H102" s="17"/>
      <c r="I102" s="28">
        <f t="shared" si="4"/>
        <v>-61647748</v>
      </c>
      <c r="J102" s="17"/>
      <c r="K102" s="37">
        <f t="shared" si="5"/>
        <v>8.016545121848547E-4</v>
      </c>
      <c r="L102" s="17"/>
      <c r="M102" s="28">
        <v>0</v>
      </c>
      <c r="N102" s="17"/>
      <c r="O102" s="28">
        <v>4721779203</v>
      </c>
      <c r="P102" s="28"/>
      <c r="Q102" s="28">
        <v>0</v>
      </c>
      <c r="R102" s="28"/>
      <c r="S102" s="28">
        <f t="shared" si="6"/>
        <v>4721779203</v>
      </c>
      <c r="T102" s="17"/>
      <c r="U102" s="37">
        <f t="shared" si="7"/>
        <v>8.1624978687132466E-3</v>
      </c>
      <c r="V102" s="17"/>
      <c r="W102" s="46"/>
      <c r="X102" s="32"/>
    </row>
    <row r="103" spans="1:24" x14ac:dyDescent="0.45">
      <c r="A103" s="1" t="s">
        <v>172</v>
      </c>
      <c r="C103" s="28">
        <v>0</v>
      </c>
      <c r="D103" s="28"/>
      <c r="E103" s="28">
        <v>-421476</v>
      </c>
      <c r="F103" s="28"/>
      <c r="G103" s="28">
        <v>0</v>
      </c>
      <c r="H103" s="17"/>
      <c r="I103" s="28">
        <f t="shared" si="4"/>
        <v>-421476</v>
      </c>
      <c r="J103" s="17"/>
      <c r="K103" s="37">
        <f t="shared" si="5"/>
        <v>5.480786373212267E-6</v>
      </c>
      <c r="L103" s="17"/>
      <c r="M103" s="28">
        <v>0</v>
      </c>
      <c r="N103" s="17"/>
      <c r="O103" s="28">
        <v>-150868</v>
      </c>
      <c r="P103" s="28"/>
      <c r="Q103" s="28">
        <v>0</v>
      </c>
      <c r="R103" s="28"/>
      <c r="S103" s="28">
        <f t="shared" si="6"/>
        <v>-150868</v>
      </c>
      <c r="T103" s="17"/>
      <c r="U103" s="37">
        <f t="shared" si="7"/>
        <v>-2.6080417476416889E-7</v>
      </c>
      <c r="V103" s="17"/>
      <c r="W103" s="46"/>
      <c r="X103" s="32"/>
    </row>
    <row r="104" spans="1:24" x14ac:dyDescent="0.45">
      <c r="A104" s="1" t="s">
        <v>204</v>
      </c>
      <c r="C104" s="28">
        <v>0</v>
      </c>
      <c r="D104" s="28"/>
      <c r="E104" s="28">
        <v>-718749892</v>
      </c>
      <c r="F104" s="28"/>
      <c r="G104" s="28">
        <v>0</v>
      </c>
      <c r="H104" s="17"/>
      <c r="I104" s="28">
        <f t="shared" si="4"/>
        <v>-718749892</v>
      </c>
      <c r="J104" s="17"/>
      <c r="K104" s="37">
        <f t="shared" si="5"/>
        <v>9.3464743278891052E-3</v>
      </c>
      <c r="L104" s="17"/>
      <c r="M104" s="28">
        <v>0</v>
      </c>
      <c r="N104" s="17"/>
      <c r="O104" s="28">
        <v>-718749892</v>
      </c>
      <c r="P104" s="28"/>
      <c r="Q104" s="28">
        <v>0</v>
      </c>
      <c r="R104" s="28"/>
      <c r="S104" s="28">
        <f t="shared" si="6"/>
        <v>-718749892</v>
      </c>
      <c r="T104" s="17"/>
      <c r="U104" s="37">
        <f t="shared" si="7"/>
        <v>-1.24249656948389E-3</v>
      </c>
      <c r="V104" s="17"/>
      <c r="W104" s="46"/>
      <c r="X104" s="32"/>
    </row>
    <row r="105" spans="1:24" ht="19.5" thickBot="1" x14ac:dyDescent="0.5">
      <c r="C105" s="29">
        <f>SUM(C8:C104)</f>
        <v>0</v>
      </c>
      <c r="D105" s="28"/>
      <c r="E105" s="29">
        <f>SUM(E8:E104)</f>
        <v>-96761738104</v>
      </c>
      <c r="F105" s="28"/>
      <c r="G105" s="29">
        <f>SUM(G8:G104)</f>
        <v>19780933839</v>
      </c>
      <c r="H105" s="28"/>
      <c r="I105" s="29">
        <f>SUM(I8:I104)</f>
        <v>-76980804265</v>
      </c>
      <c r="J105" s="17"/>
      <c r="K105" s="38">
        <f>SUM(K8:K104)</f>
        <v>1.0010423915348272</v>
      </c>
      <c r="L105" s="17"/>
      <c r="M105" s="29">
        <f>SUM(M8:M104)</f>
        <v>158121893999</v>
      </c>
      <c r="N105" s="28"/>
      <c r="O105" s="29">
        <f>SUM(O8:O104)</f>
        <v>109137550139</v>
      </c>
      <c r="P105" s="28"/>
      <c r="Q105" s="29">
        <f>SUM(Q8:Q104)</f>
        <v>309452364019</v>
      </c>
      <c r="R105" s="28"/>
      <c r="S105" s="29">
        <f>SUM(S8:S104)</f>
        <v>576711808157</v>
      </c>
      <c r="T105" s="17"/>
      <c r="U105" s="38">
        <f>SUM(U8:U104)</f>
        <v>0.99695659253876256</v>
      </c>
      <c r="W105" s="46"/>
    </row>
    <row r="106" spans="1:24" ht="19.5" thickTop="1" x14ac:dyDescent="0.45">
      <c r="C106" s="25"/>
      <c r="D106" s="25"/>
      <c r="E106" s="25"/>
      <c r="F106" s="25"/>
      <c r="G106" s="25"/>
      <c r="Q106" s="28"/>
      <c r="W106" s="46"/>
    </row>
    <row r="107" spans="1:24" x14ac:dyDescent="0.45">
      <c r="C107" s="25"/>
      <c r="D107" s="25"/>
      <c r="E107" s="25"/>
      <c r="F107" s="25"/>
      <c r="G107" s="25"/>
      <c r="M107" s="32"/>
      <c r="W107" s="46"/>
    </row>
    <row r="108" spans="1:24" x14ac:dyDescent="0.45">
      <c r="C108" s="25"/>
      <c r="D108" s="25"/>
      <c r="E108" s="25"/>
      <c r="F108" s="25"/>
      <c r="G108" s="25"/>
      <c r="Q108" s="32"/>
      <c r="W108" s="46"/>
    </row>
    <row r="109" spans="1:24" x14ac:dyDescent="0.45">
      <c r="C109" s="25"/>
      <c r="D109" s="25"/>
      <c r="E109" s="25"/>
      <c r="F109" s="25"/>
      <c r="G109" s="25"/>
      <c r="W109" s="46"/>
    </row>
    <row r="110" spans="1:24" x14ac:dyDescent="0.45">
      <c r="C110" s="25"/>
      <c r="D110" s="25"/>
      <c r="E110" s="25"/>
      <c r="F110" s="25"/>
      <c r="G110" s="25"/>
      <c r="W110" s="46"/>
    </row>
    <row r="111" spans="1:24" x14ac:dyDescent="0.45">
      <c r="C111" s="25"/>
      <c r="D111" s="25"/>
      <c r="E111" s="25"/>
      <c r="F111" s="25"/>
      <c r="G111" s="25"/>
      <c r="W111" s="46"/>
    </row>
    <row r="112" spans="1:24" x14ac:dyDescent="0.45">
      <c r="C112" s="25"/>
      <c r="D112" s="25"/>
      <c r="E112" s="25"/>
      <c r="F112" s="25"/>
      <c r="G112" s="25"/>
      <c r="W112" s="46"/>
    </row>
    <row r="113" spans="3:23" x14ac:dyDescent="0.45">
      <c r="C113" s="25"/>
      <c r="D113" s="25"/>
      <c r="E113" s="25"/>
      <c r="F113" s="25"/>
      <c r="G113" s="25"/>
      <c r="W113" s="46"/>
    </row>
    <row r="114" spans="3:23" x14ac:dyDescent="0.45">
      <c r="C114" s="25"/>
      <c r="D114" s="25"/>
      <c r="E114" s="25"/>
      <c r="F114" s="25"/>
      <c r="G114" s="25"/>
      <c r="W114" s="46"/>
    </row>
    <row r="115" spans="3:23" x14ac:dyDescent="0.45">
      <c r="C115" s="25"/>
      <c r="D115" s="25"/>
      <c r="E115" s="25"/>
      <c r="F115" s="25"/>
      <c r="G115" s="25"/>
      <c r="W115" s="46"/>
    </row>
    <row r="116" spans="3:23" x14ac:dyDescent="0.45">
      <c r="C116" s="25"/>
      <c r="D116" s="25"/>
      <c r="E116" s="25"/>
      <c r="F116" s="25"/>
      <c r="G116" s="25"/>
      <c r="W116" s="46"/>
    </row>
    <row r="117" spans="3:23" x14ac:dyDescent="0.45">
      <c r="C117" s="25"/>
      <c r="D117" s="25"/>
      <c r="E117" s="25"/>
      <c r="F117" s="25"/>
      <c r="G117" s="25"/>
      <c r="W117" s="46"/>
    </row>
    <row r="118" spans="3:23" x14ac:dyDescent="0.45">
      <c r="C118" s="25"/>
      <c r="D118" s="25"/>
      <c r="E118" s="25"/>
      <c r="F118" s="25"/>
      <c r="G118" s="25"/>
      <c r="W118" s="46"/>
    </row>
    <row r="119" spans="3:23" x14ac:dyDescent="0.45">
      <c r="C119" s="25"/>
      <c r="D119" s="25"/>
      <c r="E119" s="25"/>
      <c r="F119" s="25"/>
      <c r="G119" s="25"/>
      <c r="W119" s="46"/>
    </row>
    <row r="120" spans="3:23" x14ac:dyDescent="0.45">
      <c r="C120" s="25"/>
      <c r="D120" s="25"/>
      <c r="E120" s="25"/>
      <c r="F120" s="25"/>
      <c r="G120" s="25"/>
      <c r="W120" s="46"/>
    </row>
    <row r="121" spans="3:23" x14ac:dyDescent="0.45">
      <c r="C121" s="25"/>
      <c r="D121" s="25"/>
      <c r="E121" s="25"/>
      <c r="F121" s="25"/>
      <c r="G121" s="25"/>
      <c r="W121" s="46"/>
    </row>
    <row r="122" spans="3:23" x14ac:dyDescent="0.45">
      <c r="C122" s="25"/>
      <c r="D122" s="25"/>
      <c r="E122" s="25"/>
      <c r="F122" s="25"/>
      <c r="G122" s="25"/>
      <c r="W122" s="46"/>
    </row>
    <row r="123" spans="3:23" x14ac:dyDescent="0.45">
      <c r="C123" s="25"/>
      <c r="D123" s="25"/>
      <c r="E123" s="25"/>
      <c r="F123" s="25"/>
      <c r="G123" s="25"/>
      <c r="W123" s="46"/>
    </row>
    <row r="124" spans="3:23" x14ac:dyDescent="0.45">
      <c r="C124" s="25"/>
      <c r="D124" s="25"/>
      <c r="E124" s="25"/>
      <c r="F124" s="25"/>
      <c r="G124" s="25"/>
      <c r="W124" s="46"/>
    </row>
    <row r="125" spans="3:23" x14ac:dyDescent="0.45">
      <c r="C125" s="25"/>
      <c r="D125" s="25"/>
      <c r="E125" s="25"/>
      <c r="F125" s="25"/>
      <c r="G125" s="25"/>
      <c r="W125" s="46"/>
    </row>
    <row r="126" spans="3:23" x14ac:dyDescent="0.45">
      <c r="C126" s="25"/>
      <c r="D126" s="25"/>
      <c r="E126" s="25"/>
      <c r="F126" s="25"/>
      <c r="G126" s="25"/>
      <c r="W126" s="46"/>
    </row>
    <row r="127" spans="3:23" x14ac:dyDescent="0.45">
      <c r="C127" s="25"/>
      <c r="D127" s="25"/>
      <c r="E127" s="25"/>
      <c r="F127" s="25"/>
      <c r="G127" s="25"/>
      <c r="W127" s="46"/>
    </row>
    <row r="128" spans="3:23" x14ac:dyDescent="0.45">
      <c r="C128" s="25"/>
      <c r="D128" s="25"/>
      <c r="E128" s="25"/>
      <c r="F128" s="25"/>
      <c r="G128" s="25"/>
      <c r="W128" s="46"/>
    </row>
    <row r="129" spans="3:23" x14ac:dyDescent="0.45">
      <c r="C129" s="25"/>
      <c r="D129" s="25"/>
      <c r="E129" s="25"/>
      <c r="F129" s="25"/>
      <c r="G129" s="25"/>
      <c r="W129" s="46"/>
    </row>
    <row r="130" spans="3:23" x14ac:dyDescent="0.45">
      <c r="C130" s="25"/>
      <c r="D130" s="25"/>
      <c r="E130" s="25"/>
      <c r="F130" s="25"/>
      <c r="G130" s="25"/>
      <c r="W130" s="46"/>
    </row>
    <row r="131" spans="3:23" x14ac:dyDescent="0.45">
      <c r="C131" s="25"/>
      <c r="D131" s="25"/>
      <c r="E131" s="25"/>
      <c r="F131" s="25"/>
      <c r="G131" s="25"/>
      <c r="W131" s="46"/>
    </row>
    <row r="132" spans="3:23" x14ac:dyDescent="0.45">
      <c r="C132" s="25"/>
      <c r="D132" s="25"/>
      <c r="E132" s="25"/>
      <c r="F132" s="25"/>
      <c r="G132" s="25"/>
      <c r="W132" s="46"/>
    </row>
    <row r="133" spans="3:23" x14ac:dyDescent="0.45">
      <c r="C133" s="25"/>
      <c r="D133" s="25"/>
      <c r="E133" s="25"/>
      <c r="F133" s="25"/>
      <c r="G133" s="25"/>
    </row>
    <row r="134" spans="3:23" x14ac:dyDescent="0.45">
      <c r="C134" s="25"/>
      <c r="D134" s="25"/>
      <c r="E134" s="25"/>
      <c r="F134" s="25"/>
      <c r="G134" s="25"/>
    </row>
    <row r="135" spans="3:23" x14ac:dyDescent="0.45">
      <c r="C135" s="25"/>
      <c r="D135" s="25"/>
      <c r="E135" s="25"/>
      <c r="F135" s="25"/>
      <c r="G135" s="25"/>
    </row>
    <row r="136" spans="3:23" x14ac:dyDescent="0.45">
      <c r="C136" s="25"/>
      <c r="D136" s="25"/>
      <c r="E136" s="25"/>
      <c r="F136" s="25"/>
      <c r="G136" s="25"/>
    </row>
    <row r="137" spans="3:23" x14ac:dyDescent="0.45">
      <c r="C137" s="25"/>
      <c r="D137" s="25"/>
      <c r="E137" s="25"/>
      <c r="F137" s="25"/>
      <c r="G137" s="25"/>
    </row>
    <row r="138" spans="3:23" x14ac:dyDescent="0.45">
      <c r="C138" s="25"/>
      <c r="D138" s="25"/>
      <c r="E138" s="25"/>
      <c r="F138" s="25"/>
      <c r="G138" s="25"/>
    </row>
    <row r="139" spans="3:23" x14ac:dyDescent="0.45">
      <c r="C139" s="25"/>
      <c r="D139" s="25"/>
      <c r="E139" s="25"/>
      <c r="F139" s="25"/>
      <c r="G139" s="25"/>
    </row>
    <row r="140" spans="3:23" x14ac:dyDescent="0.45">
      <c r="C140" s="25"/>
      <c r="D140" s="25"/>
      <c r="E140" s="25"/>
      <c r="F140" s="25"/>
      <c r="G140" s="25"/>
    </row>
    <row r="141" spans="3:23" x14ac:dyDescent="0.45">
      <c r="C141" s="25"/>
      <c r="D141" s="25"/>
      <c r="E141" s="25"/>
      <c r="F141" s="25"/>
      <c r="G141" s="25"/>
    </row>
    <row r="142" spans="3:23" x14ac:dyDescent="0.45">
      <c r="C142" s="25"/>
      <c r="D142" s="25"/>
      <c r="E142" s="25"/>
      <c r="F142" s="25"/>
      <c r="G142" s="25"/>
    </row>
    <row r="143" spans="3:23" x14ac:dyDescent="0.45">
      <c r="C143" s="25"/>
      <c r="D143" s="25"/>
      <c r="E143" s="25"/>
      <c r="F143" s="25"/>
      <c r="G143" s="25"/>
    </row>
    <row r="144" spans="3:23" x14ac:dyDescent="0.45">
      <c r="C144" s="25"/>
      <c r="D144" s="25"/>
      <c r="E144" s="25"/>
      <c r="F144" s="25"/>
      <c r="G144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4" orientation="portrait" r:id="rId1"/>
  <rowBreaks count="1" manualBreakCount="1">
    <brk id="106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Q8" sqref="Q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 x14ac:dyDescent="0.45">
      <c r="A4" s="52" t="s">
        <v>203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17" s="7" customFormat="1" ht="19.5" x14ac:dyDescent="0.45">
      <c r="A6" s="64" t="s">
        <v>103</v>
      </c>
      <c r="C6" s="63" t="s">
        <v>101</v>
      </c>
      <c r="D6" s="63" t="s">
        <v>101</v>
      </c>
      <c r="E6" s="63" t="s">
        <v>101</v>
      </c>
      <c r="F6" s="63" t="s">
        <v>101</v>
      </c>
      <c r="G6" s="63" t="s">
        <v>101</v>
      </c>
      <c r="H6" s="63" t="s">
        <v>101</v>
      </c>
      <c r="I6" s="63" t="s">
        <v>101</v>
      </c>
      <c r="K6" s="63" t="s">
        <v>102</v>
      </c>
      <c r="L6" s="63" t="s">
        <v>102</v>
      </c>
      <c r="M6" s="63" t="s">
        <v>102</v>
      </c>
      <c r="N6" s="63" t="s">
        <v>102</v>
      </c>
      <c r="O6" s="63" t="s">
        <v>102</v>
      </c>
      <c r="P6" s="63" t="s">
        <v>102</v>
      </c>
      <c r="Q6" s="63" t="s">
        <v>102</v>
      </c>
    </row>
    <row r="7" spans="1:17" s="7" customFormat="1" ht="19.5" x14ac:dyDescent="0.45">
      <c r="A7" s="63" t="s">
        <v>103</v>
      </c>
      <c r="C7" s="36" t="s">
        <v>156</v>
      </c>
      <c r="E7" s="36" t="s">
        <v>153</v>
      </c>
      <c r="G7" s="36" t="s">
        <v>154</v>
      </c>
      <c r="I7" s="36" t="s">
        <v>157</v>
      </c>
      <c r="K7" s="36" t="s">
        <v>156</v>
      </c>
      <c r="M7" s="36" t="s">
        <v>153</v>
      </c>
      <c r="O7" s="36" t="s">
        <v>154</v>
      </c>
      <c r="Q7" s="36" t="s">
        <v>157</v>
      </c>
    </row>
    <row r="8" spans="1:17" x14ac:dyDescent="0.45">
      <c r="A8" s="1" t="s">
        <v>108</v>
      </c>
      <c r="C8" s="28">
        <v>0</v>
      </c>
      <c r="D8" s="28"/>
      <c r="E8" s="28">
        <v>0</v>
      </c>
      <c r="F8" s="28"/>
      <c r="G8" s="28">
        <v>0</v>
      </c>
      <c r="H8" s="28"/>
      <c r="I8" s="28">
        <v>0</v>
      </c>
      <c r="J8" s="28"/>
      <c r="K8" s="28">
        <v>136117346</v>
      </c>
      <c r="L8" s="28"/>
      <c r="M8" s="28">
        <v>0</v>
      </c>
      <c r="N8" s="28"/>
      <c r="O8" s="28">
        <v>-3439375</v>
      </c>
      <c r="P8" s="28"/>
      <c r="Q8" s="28">
        <v>132677971</v>
      </c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1"/>
  <sheetViews>
    <sheetView rightToLeft="1" view="pageBreakPreview" zoomScale="41" zoomScaleNormal="100" zoomScaleSheetLayoutView="41" workbookViewId="0">
      <selection activeCell="I14" sqref="I14:J14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15.7109375" style="1" customWidth="1"/>
    <col min="10" max="10" width="17.140625" style="1" customWidth="1"/>
    <col min="11" max="11" width="0.5703125" style="1" customWidth="1"/>
    <col min="12" max="12" width="30.85546875" style="1" customWidth="1"/>
    <col min="13" max="16384" width="9.140625" style="1"/>
  </cols>
  <sheetData>
    <row r="1" spans="1:13" x14ac:dyDescent="0.45">
      <c r="I1" s="70"/>
      <c r="J1" s="70"/>
    </row>
    <row r="2" spans="1:13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30" x14ac:dyDescent="0.45">
      <c r="A4" s="52" t="s">
        <v>202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x14ac:dyDescent="0.45">
      <c r="I5" s="70"/>
      <c r="J5" s="70"/>
    </row>
    <row r="6" spans="1:13" s="5" customFormat="1" ht="24" x14ac:dyDescent="0.55000000000000004">
      <c r="A6" s="53" t="s">
        <v>158</v>
      </c>
      <c r="B6" s="53" t="s">
        <v>158</v>
      </c>
      <c r="C6" s="53" t="s">
        <v>158</v>
      </c>
      <c r="E6" s="53" t="s">
        <v>101</v>
      </c>
      <c r="F6" s="54"/>
      <c r="G6" s="53"/>
      <c r="I6" s="54" t="s">
        <v>102</v>
      </c>
      <c r="J6" s="54"/>
      <c r="K6" s="54"/>
      <c r="L6" s="54"/>
      <c r="M6" s="33"/>
    </row>
    <row r="7" spans="1:13" s="21" customFormat="1" ht="15.75" x14ac:dyDescent="0.4">
      <c r="A7" s="40" t="s">
        <v>159</v>
      </c>
      <c r="C7" s="40" t="s">
        <v>70</v>
      </c>
      <c r="E7" s="40" t="s">
        <v>160</v>
      </c>
      <c r="F7" s="49"/>
      <c r="G7" s="40" t="s">
        <v>161</v>
      </c>
      <c r="H7" s="49"/>
      <c r="I7" s="68" t="s">
        <v>160</v>
      </c>
      <c r="J7" s="68"/>
      <c r="K7" s="51"/>
      <c r="L7" s="50" t="s">
        <v>161</v>
      </c>
      <c r="M7" s="42"/>
    </row>
    <row r="8" spans="1:13" x14ac:dyDescent="0.45">
      <c r="A8" s="1" t="s">
        <v>76</v>
      </c>
      <c r="C8" s="1" t="s">
        <v>77</v>
      </c>
      <c r="E8" s="28">
        <v>7744661</v>
      </c>
      <c r="F8" s="25"/>
      <c r="G8" s="23">
        <f>E8/$E$14</f>
        <v>0.3715947987501777</v>
      </c>
      <c r="H8" s="41"/>
      <c r="I8" s="69">
        <v>8134317</v>
      </c>
      <c r="J8" s="69"/>
      <c r="K8" s="41"/>
      <c r="L8" s="23">
        <f>I8/$I$14</f>
        <v>0.15075455142761257</v>
      </c>
    </row>
    <row r="9" spans="1:13" x14ac:dyDescent="0.45">
      <c r="A9" s="1" t="s">
        <v>80</v>
      </c>
      <c r="C9" s="1" t="s">
        <v>81</v>
      </c>
      <c r="E9" s="28">
        <v>139522</v>
      </c>
      <c r="F9" s="25"/>
      <c r="G9" s="23">
        <f t="shared" ref="G9:G13" si="0">E9/$E$14</f>
        <v>6.6943730024106021E-3</v>
      </c>
      <c r="H9" s="41"/>
      <c r="I9" s="65">
        <v>21666213</v>
      </c>
      <c r="J9" s="65"/>
      <c r="K9" s="41"/>
      <c r="L9" s="23">
        <f t="shared" ref="L9:L13" si="1">I9/$I$14</f>
        <v>0.40154326687171255</v>
      </c>
    </row>
    <row r="10" spans="1:13" x14ac:dyDescent="0.45">
      <c r="A10" s="1" t="s">
        <v>83</v>
      </c>
      <c r="C10" s="1" t="s">
        <v>84</v>
      </c>
      <c r="E10" s="28">
        <v>6506839</v>
      </c>
      <c r="F10" s="25"/>
      <c r="G10" s="23">
        <f t="shared" si="0"/>
        <v>0.31220314597434384</v>
      </c>
      <c r="H10" s="41"/>
      <c r="I10" s="65">
        <v>17900282</v>
      </c>
      <c r="J10" s="65"/>
      <c r="K10" s="41"/>
      <c r="L10" s="23">
        <f t="shared" si="1"/>
        <v>0.33174868687042414</v>
      </c>
    </row>
    <row r="11" spans="1:13" x14ac:dyDescent="0.45">
      <c r="A11" s="1" t="s">
        <v>86</v>
      </c>
      <c r="C11" s="1" t="s">
        <v>87</v>
      </c>
      <c r="E11" s="28">
        <v>15304</v>
      </c>
      <c r="F11" s="25"/>
      <c r="G11" s="23">
        <f t="shared" si="0"/>
        <v>7.3429770522850772E-4</v>
      </c>
      <c r="H11" s="41"/>
      <c r="I11" s="65">
        <v>145247</v>
      </c>
      <c r="J11" s="65"/>
      <c r="K11" s="41"/>
      <c r="L11" s="23">
        <f t="shared" si="1"/>
        <v>2.691885050853863E-3</v>
      </c>
    </row>
    <row r="12" spans="1:13" x14ac:dyDescent="0.45">
      <c r="A12" s="1" t="s">
        <v>89</v>
      </c>
      <c r="C12" s="1" t="s">
        <v>90</v>
      </c>
      <c r="E12" s="28">
        <v>6435357</v>
      </c>
      <c r="F12" s="25"/>
      <c r="G12" s="23">
        <f t="shared" si="0"/>
        <v>0.30877338456783937</v>
      </c>
      <c r="H12" s="41"/>
      <c r="I12" s="65">
        <v>6110015</v>
      </c>
      <c r="J12" s="65"/>
      <c r="K12" s="41"/>
      <c r="L12" s="23">
        <f t="shared" si="1"/>
        <v>0.11323785027568808</v>
      </c>
    </row>
    <row r="13" spans="1:13" x14ac:dyDescent="0.45">
      <c r="A13" s="1" t="s">
        <v>93</v>
      </c>
      <c r="C13" s="1" t="s">
        <v>94</v>
      </c>
      <c r="E13" s="28">
        <v>0</v>
      </c>
      <c r="F13" s="25"/>
      <c r="G13" s="23">
        <f t="shared" si="0"/>
        <v>0</v>
      </c>
      <c r="H13" s="41"/>
      <c r="I13" s="66">
        <v>1282</v>
      </c>
      <c r="J13" s="66"/>
      <c r="K13" s="41"/>
      <c r="L13" s="23">
        <f t="shared" si="1"/>
        <v>2.3759503708817757E-5</v>
      </c>
    </row>
    <row r="14" spans="1:13" ht="19.5" thickBot="1" x14ac:dyDescent="0.5">
      <c r="E14" s="29">
        <f>SUM(E8:E13)</f>
        <v>20841683</v>
      </c>
      <c r="G14" s="24">
        <f>SUM(G8:G13)</f>
        <v>1</v>
      </c>
      <c r="I14" s="67">
        <f>SUM(I8:J13)</f>
        <v>53957356</v>
      </c>
      <c r="J14" s="67"/>
      <c r="L14" s="24">
        <f>SUM(L8:L13)</f>
        <v>1</v>
      </c>
      <c r="M14" s="39"/>
    </row>
    <row r="15" spans="1:13" ht="19.5" thickTop="1" x14ac:dyDescent="0.45"/>
    <row r="18" spans="5:12" x14ac:dyDescent="0.45">
      <c r="L18" s="3"/>
    </row>
    <row r="21" spans="5:12" x14ac:dyDescent="0.45">
      <c r="E21" s="3"/>
      <c r="G21" s="3"/>
      <c r="L21" s="3"/>
    </row>
  </sheetData>
  <mergeCells count="16">
    <mergeCell ref="I1:J1"/>
    <mergeCell ref="I5:J5"/>
    <mergeCell ref="A2:L2"/>
    <mergeCell ref="A3:L3"/>
    <mergeCell ref="A6:C6"/>
    <mergeCell ref="E6:G6"/>
    <mergeCell ref="A4:L4"/>
    <mergeCell ref="I6:L6"/>
    <mergeCell ref="I11:J11"/>
    <mergeCell ref="I12:J12"/>
    <mergeCell ref="I13:J13"/>
    <mergeCell ref="I14:J14"/>
    <mergeCell ref="I7:J7"/>
    <mergeCell ref="I8:J8"/>
    <mergeCell ref="I9:J9"/>
    <mergeCell ref="I10:J10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2023-08-27T10:40:16Z</dcterms:modified>
</cp:coreProperties>
</file>