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سهام بزرگ کاردان\گزارش افشا پرتفو\1404\"/>
    </mc:Choice>
  </mc:AlternateContent>
  <xr:revisionPtr revIDLastSave="0" documentId="13_ncr:1_{BCBED30C-5723-484A-BCB0-0151B7716A0D}" xr6:coauthVersionLast="47" xr6:coauthVersionMax="47" xr10:uidLastSave="{00000000-0000-0000-0000-000000000000}"/>
  <bookViews>
    <workbookView xWindow="-120" yWindow="-120" windowWidth="29040" windowHeight="15840" tabRatio="952" firstSheet="6" activeTab="7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مشتقه'!$A$1:$AX$38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بانکی'!$A$1:$G$13</definedName>
    <definedName name="_xlnm.Print_Area" localSheetId="10">'درآمد سرمایه گذاری در اوراق به'!$A$1:$S$8</definedName>
    <definedName name="_xlnm.Print_Area" localSheetId="8">'درآمد سرمایه گذاری در سهام'!$A$1:$X$53</definedName>
    <definedName name="_xlnm.Print_Area" localSheetId="9">'درآمد سرمایه گذاری در صندوق'!$A$1:$W$8</definedName>
    <definedName name="_xlnm.Print_Area" localSheetId="14">'درآمد سود سهام'!$A$1:$T$32</definedName>
    <definedName name="_xlnm.Print_Area" localSheetId="15">'درآمد سود صندوق'!$A$1:$L$7</definedName>
    <definedName name="_xlnm.Print_Area" localSheetId="20">'درآمد ناشی از تغییر قیمت اوراق'!$A$1:$Q$31</definedName>
    <definedName name="_xlnm.Print_Area" localSheetId="18">'درآمد ناشی از فروش'!$A$1:$R$51</definedName>
    <definedName name="_xlnm.Print_Area" localSheetId="13">'سایر درآمدها'!$A$1:$G$11</definedName>
    <definedName name="_xlnm.Print_Area" localSheetId="6">سپرده!$A$1:$M$17</definedName>
    <definedName name="_xlnm.Print_Area" localSheetId="16">'سود اوراق بهادار'!$A$1:$T$7</definedName>
    <definedName name="_xlnm.Print_Area" localSheetId="17">'سود سپرده بانکی'!$A$1:$N$13</definedName>
    <definedName name="_xlnm.Print_Area" localSheetId="1">سهام!$A$1:$AC$33</definedName>
    <definedName name="_xlnm.Print_Area" localSheetId="0">'صورت وضعیت'!$A$1:$C$6</definedName>
    <definedName name="_xlnm.Print_Area" localSheetId="11">'مبالغ تخصیصی اوراق'!$A$1:$R$42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J8" i="8"/>
  <c r="H12" i="8"/>
  <c r="H8" i="8"/>
  <c r="F13" i="8"/>
  <c r="F12" i="8"/>
  <c r="F8" i="8"/>
  <c r="J53" i="9"/>
  <c r="H53" i="9"/>
  <c r="F53" i="9"/>
  <c r="J10" i="9"/>
  <c r="H10" i="9"/>
  <c r="I51" i="19"/>
  <c r="I9" i="19"/>
  <c r="S9" i="19"/>
  <c r="G9" i="19"/>
  <c r="L17" i="7"/>
</calcChain>
</file>

<file path=xl/sharedStrings.xml><?xml version="1.0" encoding="utf-8"?>
<sst xmlns="http://schemas.openxmlformats.org/spreadsheetml/2006/main" count="598" uniqueCount="228">
  <si>
    <t>صندوق سرمایه‌گذاری سهام بزرگ کاردان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</si>
  <si>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</si>
  <si>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</si>
  <si>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</si>
  <si>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</si>
  <si>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</si>
  <si>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</si>
  <si>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</si>
  <si>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</si>
  <si>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</si>
  <si>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</si>
  <si>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</si>
  <si>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</si>
  <si>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</si>
  <si>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</si>
  <si>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</si>
  <si>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</si>
  <si>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</si>
  <si>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</si>
  <si>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</si>
  <si>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</si>
  <si>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</si>
  <si>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</si>
  <si>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</si>
  <si>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</si>
  <si>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</si>
  <si>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</si>
  <si>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</si>
  <si>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</si>
  <si>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</si>
  <si>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</si>
  <si>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</si>
  <si>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</si>
  <si>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</si>
  <si>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الکترونیک مادیران</t>
  </si>
  <si>
    <t>فولاد مبارکه اصفهان</t>
  </si>
  <si>
    <t>گروه‌بهمن‌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</si>
  <si>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</si>
  <si>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</si>
  <si>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</si>
  <si>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</si>
  <si>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</si>
  <si>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ح . کاشی‌ الوند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</si>
  <si>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</si>
  <si>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</si>
  <si>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</si>
  <si>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</si>
  <si>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</si>
  <si>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</si>
  <si>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</si>
  <si>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</si>
  <si>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</si>
  <si>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</si>
  <si>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</si>
  <si>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</si>
  <si>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</si>
  <si>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</si>
  <si>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</si>
  <si>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</si>
  <si>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</si>
  <si>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</si>
  <si>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</si>
  <si>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</si>
  <si>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</si>
  <si>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</si>
  <si>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</si>
  <si>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</si>
  <si>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</si>
  <si>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</si>
  <si>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</si>
  <si>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</si>
  <si>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</si>
  <si>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</si>
  <si>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</si>
  <si>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</si>
  <si>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</si>
  <si>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</si>
  <si>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</si>
  <si>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</si>
  <si>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</si>
  <si>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</si>
  <si>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</si>
  <si>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</si>
  <si>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</si>
  <si>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</si>
  <si>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</si>
  <si>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</si>
  <si>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</si>
  <si>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</si>
  <si>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پاسارگاد گلفام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</si>
  <si>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</si>
  <si>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</si>
  <si>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</si>
  <si>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</si>
  <si>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</si>
  <si>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</si>
  <si>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</si>
  <si>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</si>
  <si>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</si>
  <si>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</si>
  <si>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</si>
  <si>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</si>
  <si>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</si>
  <si>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</si>
  <si>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</si>
  <si>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</si>
  <si>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</si>
  <si>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</si>
  <si>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</si>
  <si>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</si>
  <si>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</si>
  <si>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</si>
  <si>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</si>
  <si>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</si>
  <si>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</si>
  <si>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</si>
  <si>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</si>
  <si>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</si>
  <si>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تندگویان</t>
  </si>
  <si>
    <t>مبین انرژی خلیج فارس</t>
  </si>
  <si>
    <t>پدیده شیمی قرن</t>
  </si>
  <si>
    <t>قند لرستان‌</t>
  </si>
  <si>
    <t>گروه مالی صبا تامین</t>
  </si>
  <si>
    <t>نساجی بابکان</t>
  </si>
  <si>
    <t>تولیدی چدن سازان</t>
  </si>
  <si>
    <t>سرمایه گذاری تامین اجتماعی</t>
  </si>
  <si>
    <t>صنایع مس افق کرمان</t>
  </si>
  <si>
    <t>گروه انتخاب الکترونیک آرمان</t>
  </si>
  <si>
    <t>کانی کربن طبس</t>
  </si>
  <si>
    <t>سرمایه‌گذاری صنایع پتروشیمی‌</t>
  </si>
  <si>
    <t>س. نفت و گاز و پتروشیمی تأمین</t>
  </si>
  <si>
    <t>پخش هجرت</t>
  </si>
  <si>
    <t>تولیدی برنا باطری</t>
  </si>
  <si>
    <t>صنایع شیمیایی کیمیاگران امروز</t>
  </si>
  <si>
    <t>گواهی سپرده کالایی شمش طلا غیرفعال</t>
  </si>
  <si>
    <t>سرمایه گذاری سبحان</t>
  </si>
  <si>
    <t>بیمه کوثر</t>
  </si>
  <si>
    <t>ایمن خودرو شرق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</si>
  <si>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</si>
  <si>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</si>
  <si>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</si>
  <si>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</si>
  <si>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</si>
  <si>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</si>
  <si>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</si>
  <si>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</si>
  <si>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</si>
  <si>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</si>
  <si>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</si>
  <si>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</si>
  <si>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</si>
  <si>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</si>
  <si>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</si>
  <si>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</si>
  <si>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</si>
  <si>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</si>
  <si>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</si>
  <si>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</si>
  <si>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</si>
  <si>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</si>
  <si>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</si>
  <si>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</si>
  <si>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</si>
  <si>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</si>
  <si>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</si>
  <si>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</si>
  <si>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</si>
  <si>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</si>
  <si>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</si>
  <si>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</si>
  <si>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</si>
  <si>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</si>
  <si>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</si>
  <si>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</si>
  <si>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</si>
  <si>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</si>
  <si>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</si>
  <si>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</si>
  <si>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</si>
  <si>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</si>
  <si>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</si>
  <si>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</si>
  <si>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</si>
  <si>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</si>
  <si>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</si>
  <si>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</si>
  <si>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1404/05/12</t>
  </si>
  <si>
    <t>1404/03/06</t>
  </si>
  <si>
    <t>1403/11/23</t>
  </si>
  <si>
    <t>1403/11/20</t>
  </si>
  <si>
    <t>1404/05/13</t>
  </si>
  <si>
    <t>1404/02/22</t>
  </si>
  <si>
    <t>1404/05/04</t>
  </si>
  <si>
    <t>1404/04/29</t>
  </si>
  <si>
    <t>1403/11/25</t>
  </si>
  <si>
    <t>1404/05/08</t>
  </si>
  <si>
    <t>1404/03/03</t>
  </si>
  <si>
    <t>1404/02/31</t>
  </si>
  <si>
    <t>1403/12/27</t>
  </si>
  <si>
    <t>1404/04/17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</si>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</sst>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10" fontId="5" fillId="0" borderId="2" xfId="1" applyNumberFormat="1" applyFont="1" applyFill="1" applyBorder="1" applyAlignment="1">
      <alignment horizontal="right" vertical="top"/>
    </xf>
    <xf numFmtId="10" fontId="5" fillId="0" borderId="0" xfId="1" applyNumberFormat="1" applyFont="1" applyFill="1" applyAlignment="1">
      <alignment horizontal="right" vertical="top"/>
    </xf>
    <xf numFmtId="10" fontId="5" fillId="0" borderId="4" xfId="1" applyNumberFormat="1" applyFont="1" applyFill="1" applyBorder="1" applyAlignment="1">
      <alignment horizontal="right" vertical="top"/>
    </xf>
    <xf numFmtId="10" fontId="5" fillId="0" borderId="5" xfId="1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0" fillId="0" borderId="0" xfId="1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4.45" customHeight="1" x14ac:dyDescent="0.2"/>
    <row r="5" spans="1:22" ht="14.45" customHeight="1" x14ac:dyDescent="0.2">
      <c r="A5" s="1" t="s">
        <v>138</v>
      </c>
      <c r="B5" s="22" t="s">
        <v>139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4.45" customHeight="1" x14ac:dyDescent="0.2">
      <c r="D6" s="23" t="s">
        <v>112</v>
      </c>
      <c r="E6" s="23"/>
      <c r="F6" s="23"/>
      <c r="G6" s="23"/>
      <c r="H6" s="23"/>
      <c r="I6" s="23"/>
      <c r="J6" s="23"/>
      <c r="K6" s="23"/>
      <c r="L6" s="23"/>
      <c r="N6" s="23" t="s">
        <v>113</v>
      </c>
      <c r="O6" s="23"/>
      <c r="P6" s="23"/>
      <c r="Q6" s="23"/>
      <c r="R6" s="23"/>
      <c r="S6" s="23"/>
      <c r="T6" s="23"/>
      <c r="U6" s="23"/>
      <c r="V6" s="23"/>
    </row>
    <row r="7" spans="1:22" ht="14.45" customHeight="1" x14ac:dyDescent="0.2">
      <c r="D7" s="3"/>
      <c r="E7" s="3"/>
      <c r="F7" s="3"/>
      <c r="G7" s="3"/>
      <c r="H7" s="3"/>
      <c r="I7" s="3"/>
      <c r="J7" s="24" t="s">
        <v>43</v>
      </c>
      <c r="K7" s="24"/>
      <c r="L7" s="24"/>
      <c r="N7" s="3"/>
      <c r="O7" s="3"/>
      <c r="P7" s="3"/>
      <c r="Q7" s="3"/>
      <c r="R7" s="3"/>
      <c r="S7" s="3"/>
      <c r="T7" s="24" t="s">
        <v>43</v>
      </c>
      <c r="U7" s="24"/>
      <c r="V7" s="24"/>
    </row>
    <row r="8" spans="1:22" ht="14.45" customHeight="1" x14ac:dyDescent="0.2">
      <c r="A8" s="23" t="s">
        <v>60</v>
      </c>
      <c r="B8" s="23"/>
      <c r="D8" s="2" t="s">
        <v>140</v>
      </c>
      <c r="F8" s="2" t="s">
        <v>116</v>
      </c>
      <c r="H8" s="2" t="s">
        <v>117</v>
      </c>
      <c r="J8" s="4" t="s">
        <v>83</v>
      </c>
      <c r="K8" s="3"/>
      <c r="L8" s="4" t="s">
        <v>98</v>
      </c>
      <c r="N8" s="2" t="s">
        <v>140</v>
      </c>
      <c r="P8" s="2" t="s">
        <v>116</v>
      </c>
      <c r="R8" s="2" t="s">
        <v>117</v>
      </c>
      <c r="T8" s="4" t="s">
        <v>83</v>
      </c>
      <c r="U8" s="3"/>
      <c r="V8" s="4" t="s">
        <v>98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141</v>
      </c>
      <c r="B5" s="22" t="s">
        <v>142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D6" s="23" t="s">
        <v>112</v>
      </c>
      <c r="E6" s="23"/>
      <c r="F6" s="23"/>
      <c r="G6" s="23"/>
      <c r="H6" s="23"/>
      <c r="I6" s="23"/>
      <c r="J6" s="23"/>
      <c r="L6" s="23" t="s">
        <v>113</v>
      </c>
      <c r="M6" s="23"/>
      <c r="N6" s="23"/>
      <c r="O6" s="23"/>
      <c r="P6" s="23"/>
      <c r="Q6" s="23"/>
      <c r="R6" s="2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3" t="s">
        <v>143</v>
      </c>
      <c r="B8" s="23"/>
      <c r="D8" s="2" t="s">
        <v>144</v>
      </c>
      <c r="F8" s="2" t="s">
        <v>116</v>
      </c>
      <c r="H8" s="2" t="s">
        <v>117</v>
      </c>
      <c r="J8" s="2" t="s">
        <v>43</v>
      </c>
      <c r="L8" s="2" t="s">
        <v>144</v>
      </c>
      <c r="N8" s="2" t="s">
        <v>116</v>
      </c>
      <c r="P8" s="2" t="s">
        <v>117</v>
      </c>
      <c r="R8" s="2" t="s">
        <v>43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2"/>
  <sheetViews>
    <sheetView rightToLeft="1" workbookViewId="0"/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145</v>
      </c>
      <c r="B5" s="22" t="s">
        <v>146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9.1" customHeight="1" x14ac:dyDescent="0.2">
      <c r="M6" s="33" t="s">
        <v>147</v>
      </c>
      <c r="Q6" s="33" t="s">
        <v>148</v>
      </c>
    </row>
    <row r="7" spans="1:17" ht="14.45" customHeight="1" x14ac:dyDescent="0.2">
      <c r="A7" s="23" t="s">
        <v>149</v>
      </c>
      <c r="B7" s="23"/>
      <c r="D7" s="2" t="s">
        <v>150</v>
      </c>
      <c r="F7" s="2" t="s">
        <v>151</v>
      </c>
      <c r="H7" s="2" t="s">
        <v>54</v>
      </c>
      <c r="J7" s="23" t="s">
        <v>152</v>
      </c>
      <c r="K7" s="23"/>
      <c r="M7" s="33"/>
      <c r="O7" s="2" t="s">
        <v>153</v>
      </c>
      <c r="Q7" s="33"/>
    </row>
    <row r="8" spans="1:17" ht="14.45" customHeight="1" x14ac:dyDescent="0.2">
      <c r="A8" s="24" t="s">
        <v>154</v>
      </c>
      <c r="B8" s="34"/>
      <c r="D8" s="24" t="s">
        <v>155</v>
      </c>
      <c r="F8" s="4" t="s">
        <v>156</v>
      </c>
      <c r="H8" s="3"/>
      <c r="J8" s="3"/>
      <c r="K8" s="3"/>
      <c r="M8" s="3"/>
      <c r="O8" s="3"/>
      <c r="Q8" s="3"/>
    </row>
    <row r="9" spans="1:17" ht="14.45" customHeight="1" x14ac:dyDescent="0.2">
      <c r="A9" s="23"/>
      <c r="B9" s="23"/>
      <c r="D9" s="23"/>
      <c r="F9" s="4" t="s">
        <v>157</v>
      </c>
    </row>
    <row r="10" spans="1:17" ht="14.45" customHeight="1" x14ac:dyDescent="0.2">
      <c r="A10" s="24" t="s">
        <v>154</v>
      </c>
      <c r="B10" s="34"/>
      <c r="D10" s="24" t="s">
        <v>158</v>
      </c>
      <c r="F10" s="4" t="s">
        <v>156</v>
      </c>
    </row>
    <row r="11" spans="1:17" ht="14.45" customHeight="1" x14ac:dyDescent="0.2">
      <c r="A11" s="23"/>
      <c r="B11" s="23"/>
      <c r="D11" s="23"/>
      <c r="F11" s="4" t="s">
        <v>159</v>
      </c>
    </row>
    <row r="12" spans="1:17" ht="65.45" customHeight="1" x14ac:dyDescent="0.2">
      <c r="A12" s="35" t="s">
        <v>160</v>
      </c>
      <c r="B12" s="35"/>
      <c r="D12" s="19" t="s">
        <v>161</v>
      </c>
      <c r="F12" s="4" t="s">
        <v>162</v>
      </c>
    </row>
    <row r="13" spans="1:17" ht="14.45" customHeight="1" x14ac:dyDescent="0.2">
      <c r="A13" s="35" t="s">
        <v>163</v>
      </c>
      <c r="B13" s="36"/>
      <c r="D13" s="35" t="s">
        <v>163</v>
      </c>
      <c r="F13" s="4" t="s">
        <v>164</v>
      </c>
    </row>
    <row r="14" spans="1:17" ht="14.45" customHeight="1" x14ac:dyDescent="0.2">
      <c r="A14" s="37"/>
      <c r="B14" s="37"/>
      <c r="D14" s="37"/>
      <c r="F14" s="4" t="s">
        <v>165</v>
      </c>
    </row>
    <row r="15" spans="1:17" ht="14.45" customHeight="1" x14ac:dyDescent="0.2">
      <c r="A15" s="37"/>
      <c r="B15" s="37"/>
      <c r="D15" s="37"/>
      <c r="F15" s="4" t="s">
        <v>166</v>
      </c>
    </row>
    <row r="16" spans="1:17" ht="14.45" customHeight="1" x14ac:dyDescent="0.2">
      <c r="A16" s="33"/>
      <c r="B16" s="33"/>
      <c r="D16" s="33"/>
      <c r="F16" s="4" t="s">
        <v>167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3" t="s">
        <v>168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3"/>
  <sheetViews>
    <sheetView rightToLeft="1" workbookViewId="0">
      <selection activeCell="I13" sqref="I1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7" ht="29.1" customHeight="1" x14ac:dyDescent="0.2">
      <c r="A1" s="20" t="s">
        <v>0</v>
      </c>
      <c r="B1" s="20"/>
      <c r="C1" s="20"/>
      <c r="D1" s="20"/>
      <c r="E1" s="20"/>
      <c r="F1" s="20"/>
      <c r="G1" s="20"/>
    </row>
    <row r="2" spans="1:7" ht="21.75" customHeight="1" x14ac:dyDescent="0.2">
      <c r="A2" s="20" t="s">
        <v>93</v>
      </c>
      <c r="B2" s="20"/>
      <c r="C2" s="20"/>
      <c r="D2" s="20"/>
      <c r="E2" s="20"/>
      <c r="F2" s="20"/>
      <c r="G2" s="20"/>
    </row>
    <row r="3" spans="1:7" ht="21.75" customHeight="1" x14ac:dyDescent="0.2">
      <c r="A3" s="20" t="s">
        <v>2</v>
      </c>
      <c r="B3" s="20"/>
      <c r="C3" s="20"/>
      <c r="D3" s="20"/>
      <c r="E3" s="20"/>
      <c r="F3" s="20"/>
      <c r="G3" s="20"/>
    </row>
    <row r="4" spans="1:7" ht="14.45" customHeight="1" x14ac:dyDescent="0.2"/>
    <row r="5" spans="1:7" ht="14.45" customHeight="1" x14ac:dyDescent="0.2">
      <c r="A5" s="1" t="s">
        <v>169</v>
      </c>
      <c r="B5" s="22" t="s">
        <v>170</v>
      </c>
      <c r="C5" s="22"/>
      <c r="D5" s="22"/>
      <c r="E5" s="22"/>
      <c r="F5" s="22"/>
      <c r="G5" s="22"/>
    </row>
    <row r="6" spans="1:7" ht="14.45" customHeight="1" x14ac:dyDescent="0.2">
      <c r="D6" s="23" t="s">
        <v>112</v>
      </c>
      <c r="E6" s="23"/>
      <c r="F6" s="23" t="s">
        <v>113</v>
      </c>
      <c r="G6" s="23"/>
    </row>
    <row r="7" spans="1:7" ht="36.4" customHeight="1" x14ac:dyDescent="0.2">
      <c r="A7" s="23" t="s">
        <v>171</v>
      </c>
      <c r="B7" s="23"/>
      <c r="D7" s="19" t="s">
        <v>172</v>
      </c>
      <c r="E7" s="3"/>
      <c r="F7" s="19" t="s">
        <v>172</v>
      </c>
      <c r="G7" s="3"/>
    </row>
    <row r="8" spans="1:7" ht="21.75" customHeight="1" x14ac:dyDescent="0.2">
      <c r="A8" s="25" t="s">
        <v>86</v>
      </c>
      <c r="B8" s="25"/>
      <c r="D8" s="6">
        <v>108921902</v>
      </c>
      <c r="F8" s="6">
        <v>200701150</v>
      </c>
    </row>
    <row r="9" spans="1:7" ht="21.75" customHeight="1" x14ac:dyDescent="0.2">
      <c r="A9" s="27" t="s">
        <v>87</v>
      </c>
      <c r="B9" s="27"/>
      <c r="D9" s="9">
        <v>28675</v>
      </c>
      <c r="F9" s="9">
        <v>171669</v>
      </c>
    </row>
    <row r="10" spans="1:7" ht="21.75" customHeight="1" x14ac:dyDescent="0.2">
      <c r="A10" s="27" t="s">
        <v>88</v>
      </c>
      <c r="B10" s="27"/>
      <c r="D10" s="9">
        <v>165485</v>
      </c>
      <c r="F10" s="9">
        <v>752718</v>
      </c>
    </row>
    <row r="11" spans="1:7" ht="21.75" customHeight="1" x14ac:dyDescent="0.2">
      <c r="A11" s="27" t="s">
        <v>89</v>
      </c>
      <c r="B11" s="27"/>
      <c r="D11" s="9">
        <v>28772</v>
      </c>
      <c r="F11" s="9">
        <v>121758</v>
      </c>
    </row>
    <row r="12" spans="1:7" ht="21.75" customHeight="1" x14ac:dyDescent="0.2">
      <c r="A12" s="29" t="s">
        <v>90</v>
      </c>
      <c r="B12" s="29"/>
      <c r="D12" s="13">
        <v>93054316</v>
      </c>
      <c r="F12" s="13">
        <v>106097558</v>
      </c>
    </row>
    <row r="13" spans="1:7" ht="21.75" customHeight="1" thickBot="1" x14ac:dyDescent="0.25">
      <c r="A13" s="31" t="s">
        <v>43</v>
      </c>
      <c r="B13" s="31"/>
      <c r="D13" s="16">
        <v>202199150</v>
      </c>
      <c r="F13" s="16">
        <v>307844853</v>
      </c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93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173</v>
      </c>
      <c r="B5" s="22" t="s">
        <v>108</v>
      </c>
      <c r="C5" s="22"/>
      <c r="D5" s="22"/>
      <c r="E5" s="22"/>
      <c r="F5" s="22"/>
    </row>
    <row r="6" spans="1:6" ht="14.45" customHeight="1" x14ac:dyDescent="0.2">
      <c r="D6" s="2" t="s">
        <v>112</v>
      </c>
      <c r="F6" s="2" t="s">
        <v>9</v>
      </c>
    </row>
    <row r="7" spans="1:6" ht="14.45" customHeight="1" x14ac:dyDescent="0.2">
      <c r="A7" s="23" t="s">
        <v>108</v>
      </c>
      <c r="B7" s="23"/>
      <c r="D7" s="4" t="s">
        <v>83</v>
      </c>
      <c r="F7" s="4" t="s">
        <v>83</v>
      </c>
    </row>
    <row r="8" spans="1:6" ht="21.75" customHeight="1" x14ac:dyDescent="0.2">
      <c r="A8" s="25" t="s">
        <v>108</v>
      </c>
      <c r="B8" s="25"/>
      <c r="D8" s="6">
        <v>-12303</v>
      </c>
      <c r="F8" s="6">
        <v>569158765</v>
      </c>
    </row>
    <row r="9" spans="1:6" ht="21.75" customHeight="1" x14ac:dyDescent="0.2">
      <c r="A9" s="27" t="s">
        <v>174</v>
      </c>
      <c r="B9" s="27"/>
      <c r="D9" s="9">
        <v>0</v>
      </c>
      <c r="F9" s="9">
        <v>3383</v>
      </c>
    </row>
    <row r="10" spans="1:6" ht="21.75" customHeight="1" x14ac:dyDescent="0.2">
      <c r="A10" s="29" t="s">
        <v>175</v>
      </c>
      <c r="B10" s="29"/>
      <c r="D10" s="13">
        <v>0</v>
      </c>
      <c r="F10" s="13">
        <v>360208732</v>
      </c>
    </row>
    <row r="11" spans="1:6" ht="21.75" customHeight="1" x14ac:dyDescent="0.2">
      <c r="A11" s="31" t="s">
        <v>43</v>
      </c>
      <c r="B11" s="31"/>
      <c r="D11" s="16">
        <v>-12303</v>
      </c>
      <c r="F11" s="16">
        <v>929370880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2"/>
  <sheetViews>
    <sheetView rightToLeft="1" topLeftCell="A25" workbookViewId="0">
      <selection sqref="A1:XFD1048576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115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45</v>
      </c>
      <c r="C6" s="23" t="s">
        <v>176</v>
      </c>
      <c r="D6" s="23"/>
      <c r="E6" s="23"/>
      <c r="F6" s="23"/>
      <c r="G6" s="23"/>
      <c r="I6" s="23" t="s">
        <v>112</v>
      </c>
      <c r="J6" s="23"/>
      <c r="K6" s="23"/>
      <c r="L6" s="23"/>
      <c r="M6" s="23"/>
      <c r="O6" s="23" t="s">
        <v>113</v>
      </c>
      <c r="P6" s="23"/>
      <c r="Q6" s="23"/>
      <c r="R6" s="23"/>
      <c r="S6" s="23"/>
    </row>
    <row r="7" spans="1:19" ht="29.1" customHeight="1" x14ac:dyDescent="0.2">
      <c r="A7" s="23"/>
      <c r="C7" s="19" t="s">
        <v>177</v>
      </c>
      <c r="D7" s="3"/>
      <c r="E7" s="19" t="s">
        <v>178</v>
      </c>
      <c r="F7" s="3"/>
      <c r="G7" s="19" t="s">
        <v>179</v>
      </c>
      <c r="I7" s="19" t="s">
        <v>180</v>
      </c>
      <c r="J7" s="3"/>
      <c r="K7" s="19" t="s">
        <v>181</v>
      </c>
      <c r="L7" s="3"/>
      <c r="M7" s="19" t="s">
        <v>182</v>
      </c>
      <c r="O7" s="19" t="s">
        <v>180</v>
      </c>
      <c r="P7" s="3"/>
      <c r="Q7" s="19" t="s">
        <v>181</v>
      </c>
      <c r="R7" s="3"/>
      <c r="S7" s="19" t="s">
        <v>182</v>
      </c>
    </row>
    <row r="8" spans="1:19" ht="21.75" customHeight="1" x14ac:dyDescent="0.2">
      <c r="A8" s="5" t="s">
        <v>38</v>
      </c>
      <c r="C8" s="5" t="s">
        <v>183</v>
      </c>
      <c r="E8" s="6">
        <v>2004728</v>
      </c>
      <c r="G8" s="6">
        <v>1050</v>
      </c>
      <c r="I8" s="6">
        <v>0</v>
      </c>
      <c r="K8" s="6">
        <v>0</v>
      </c>
      <c r="M8" s="6">
        <v>0</v>
      </c>
      <c r="O8" s="6">
        <v>2104964400</v>
      </c>
      <c r="Q8" s="6">
        <v>24227755</v>
      </c>
      <c r="S8" s="6">
        <v>2080736645</v>
      </c>
    </row>
    <row r="9" spans="1:19" ht="21.75" customHeight="1" x14ac:dyDescent="0.2">
      <c r="A9" s="8" t="s">
        <v>25</v>
      </c>
      <c r="C9" s="8" t="s">
        <v>184</v>
      </c>
      <c r="E9" s="9">
        <v>5737091</v>
      </c>
      <c r="G9" s="9">
        <v>1000</v>
      </c>
      <c r="I9" s="9">
        <v>0</v>
      </c>
      <c r="K9" s="9">
        <v>0</v>
      </c>
      <c r="M9" s="9">
        <v>0</v>
      </c>
      <c r="O9" s="9">
        <v>5737091000</v>
      </c>
      <c r="Q9" s="9">
        <v>0</v>
      </c>
      <c r="S9" s="9">
        <v>5737091000</v>
      </c>
    </row>
    <row r="10" spans="1:19" ht="21.75" customHeight="1" x14ac:dyDescent="0.2">
      <c r="A10" s="8" t="s">
        <v>29</v>
      </c>
      <c r="C10" s="8" t="s">
        <v>185</v>
      </c>
      <c r="E10" s="9">
        <v>19023660</v>
      </c>
      <c r="G10" s="9">
        <v>1100</v>
      </c>
      <c r="I10" s="9">
        <v>0</v>
      </c>
      <c r="K10" s="9">
        <v>0</v>
      </c>
      <c r="M10" s="9">
        <v>0</v>
      </c>
      <c r="O10" s="9">
        <v>20926026000</v>
      </c>
      <c r="Q10" s="9">
        <v>0</v>
      </c>
      <c r="S10" s="9">
        <v>20926026000</v>
      </c>
    </row>
    <row r="11" spans="1:19" ht="21.75" customHeight="1" x14ac:dyDescent="0.2">
      <c r="A11" s="8" t="s">
        <v>30</v>
      </c>
      <c r="C11" s="8" t="s">
        <v>186</v>
      </c>
      <c r="E11" s="9">
        <v>2406851</v>
      </c>
      <c r="G11" s="9">
        <v>2390</v>
      </c>
      <c r="I11" s="9">
        <v>5752373890</v>
      </c>
      <c r="K11" s="9">
        <v>0</v>
      </c>
      <c r="M11" s="9">
        <v>5752373890</v>
      </c>
      <c r="O11" s="9">
        <v>5752373890</v>
      </c>
      <c r="Q11" s="9">
        <v>0</v>
      </c>
      <c r="S11" s="9">
        <v>5752373890</v>
      </c>
    </row>
    <row r="12" spans="1:19" ht="21.75" customHeight="1" x14ac:dyDescent="0.2">
      <c r="A12" s="8" t="s">
        <v>37</v>
      </c>
      <c r="C12" s="8" t="s">
        <v>7</v>
      </c>
      <c r="E12" s="9">
        <v>13198888</v>
      </c>
      <c r="G12" s="9">
        <v>370</v>
      </c>
      <c r="I12" s="9">
        <v>4883588560</v>
      </c>
      <c r="K12" s="9">
        <v>0</v>
      </c>
      <c r="M12" s="9">
        <v>4883588560</v>
      </c>
      <c r="O12" s="9">
        <v>4883588560</v>
      </c>
      <c r="Q12" s="9">
        <v>0</v>
      </c>
      <c r="S12" s="9">
        <v>4883588560</v>
      </c>
    </row>
    <row r="13" spans="1:19" ht="21.75" customHeight="1" x14ac:dyDescent="0.2">
      <c r="A13" s="8" t="s">
        <v>36</v>
      </c>
      <c r="C13" s="8" t="s">
        <v>7</v>
      </c>
      <c r="E13" s="9">
        <v>15571808</v>
      </c>
      <c r="G13" s="9">
        <v>115</v>
      </c>
      <c r="I13" s="9">
        <v>0</v>
      </c>
      <c r="K13" s="9">
        <v>0</v>
      </c>
      <c r="M13" s="9">
        <v>0</v>
      </c>
      <c r="O13" s="9">
        <v>1790757920</v>
      </c>
      <c r="Q13" s="9">
        <v>99615253</v>
      </c>
      <c r="S13" s="9">
        <v>1691142667</v>
      </c>
    </row>
    <row r="14" spans="1:19" ht="21.75" customHeight="1" x14ac:dyDescent="0.2">
      <c r="A14" s="8" t="s">
        <v>28</v>
      </c>
      <c r="C14" s="8" t="s">
        <v>183</v>
      </c>
      <c r="E14" s="9">
        <v>4670431</v>
      </c>
      <c r="G14" s="9">
        <v>2000</v>
      </c>
      <c r="I14" s="9">
        <v>0</v>
      </c>
      <c r="K14" s="9">
        <v>0</v>
      </c>
      <c r="M14" s="9">
        <v>0</v>
      </c>
      <c r="O14" s="9">
        <v>9340862000</v>
      </c>
      <c r="Q14" s="9">
        <v>444802952</v>
      </c>
      <c r="S14" s="9">
        <v>8896059048</v>
      </c>
    </row>
    <row r="15" spans="1:19" ht="21.75" customHeight="1" x14ac:dyDescent="0.2">
      <c r="A15" s="8" t="s">
        <v>26</v>
      </c>
      <c r="C15" s="8" t="s">
        <v>187</v>
      </c>
      <c r="E15" s="9">
        <v>1375832</v>
      </c>
      <c r="G15" s="9">
        <v>5375</v>
      </c>
      <c r="I15" s="9">
        <v>0</v>
      </c>
      <c r="K15" s="9">
        <v>0</v>
      </c>
      <c r="M15" s="9">
        <v>0</v>
      </c>
      <c r="O15" s="9">
        <v>7395097000</v>
      </c>
      <c r="Q15" s="9">
        <v>50306782</v>
      </c>
      <c r="S15" s="9">
        <v>7344790218</v>
      </c>
    </row>
    <row r="16" spans="1:19" ht="21.75" customHeight="1" x14ac:dyDescent="0.2">
      <c r="A16" s="8" t="s">
        <v>32</v>
      </c>
      <c r="C16" s="8" t="s">
        <v>188</v>
      </c>
      <c r="E16" s="9">
        <v>2224603</v>
      </c>
      <c r="G16" s="9">
        <v>5000</v>
      </c>
      <c r="I16" s="9">
        <v>0</v>
      </c>
      <c r="K16" s="9">
        <v>0</v>
      </c>
      <c r="M16" s="9">
        <v>0</v>
      </c>
      <c r="O16" s="9">
        <v>11123015000</v>
      </c>
      <c r="Q16" s="9">
        <v>0</v>
      </c>
      <c r="S16" s="9">
        <v>11123015000</v>
      </c>
    </row>
    <row r="17" spans="1:19" ht="21.75" customHeight="1" x14ac:dyDescent="0.2">
      <c r="A17" s="8" t="s">
        <v>39</v>
      </c>
      <c r="C17" s="8" t="s">
        <v>189</v>
      </c>
      <c r="E17" s="9">
        <v>4535293</v>
      </c>
      <c r="G17" s="9">
        <v>750</v>
      </c>
      <c r="I17" s="9">
        <v>0</v>
      </c>
      <c r="K17" s="9">
        <v>0</v>
      </c>
      <c r="M17" s="9">
        <v>0</v>
      </c>
      <c r="O17" s="9">
        <v>3401469750</v>
      </c>
      <c r="Q17" s="9">
        <v>0</v>
      </c>
      <c r="S17" s="9">
        <v>3401469750</v>
      </c>
    </row>
    <row r="18" spans="1:19" ht="21.75" customHeight="1" x14ac:dyDescent="0.2">
      <c r="A18" s="8" t="s">
        <v>19</v>
      </c>
      <c r="C18" s="8" t="s">
        <v>183</v>
      </c>
      <c r="E18" s="9">
        <v>15702012</v>
      </c>
      <c r="G18" s="9">
        <v>360</v>
      </c>
      <c r="I18" s="9">
        <v>0</v>
      </c>
      <c r="K18" s="9">
        <v>0</v>
      </c>
      <c r="M18" s="9">
        <v>0</v>
      </c>
      <c r="O18" s="9">
        <v>5652724320</v>
      </c>
      <c r="Q18" s="9">
        <v>91418722</v>
      </c>
      <c r="S18" s="9">
        <v>5561305598</v>
      </c>
    </row>
    <row r="19" spans="1:19" ht="21.75" customHeight="1" x14ac:dyDescent="0.2">
      <c r="A19" s="8" t="s">
        <v>35</v>
      </c>
      <c r="C19" s="8" t="s">
        <v>190</v>
      </c>
      <c r="E19" s="9">
        <v>20296011</v>
      </c>
      <c r="G19" s="9">
        <v>280</v>
      </c>
      <c r="I19" s="9">
        <v>5682883080</v>
      </c>
      <c r="K19" s="9">
        <v>151543549</v>
      </c>
      <c r="M19" s="9">
        <v>5531339531</v>
      </c>
      <c r="O19" s="9">
        <v>5682883080</v>
      </c>
      <c r="Q19" s="9">
        <v>151543549</v>
      </c>
      <c r="S19" s="9">
        <v>5531339531</v>
      </c>
    </row>
    <row r="20" spans="1:19" ht="21.75" customHeight="1" x14ac:dyDescent="0.2">
      <c r="A20" s="8" t="s">
        <v>31</v>
      </c>
      <c r="C20" s="8" t="s">
        <v>191</v>
      </c>
      <c r="E20" s="9">
        <v>644254</v>
      </c>
      <c r="G20" s="9">
        <v>12450</v>
      </c>
      <c r="I20" s="9">
        <v>0</v>
      </c>
      <c r="K20" s="9">
        <v>0</v>
      </c>
      <c r="M20" s="9">
        <v>0</v>
      </c>
      <c r="O20" s="9">
        <v>8020962300</v>
      </c>
      <c r="Q20" s="9">
        <v>0</v>
      </c>
      <c r="S20" s="9">
        <v>8020962300</v>
      </c>
    </row>
    <row r="21" spans="1:19" ht="21.75" customHeight="1" x14ac:dyDescent="0.2">
      <c r="A21" s="8" t="s">
        <v>41</v>
      </c>
      <c r="C21" s="8" t="s">
        <v>192</v>
      </c>
      <c r="E21" s="9">
        <v>3088300</v>
      </c>
      <c r="G21" s="9">
        <v>1400</v>
      </c>
      <c r="I21" s="9">
        <v>4323620000</v>
      </c>
      <c r="K21" s="9">
        <v>557220716</v>
      </c>
      <c r="M21" s="9">
        <v>3766399284</v>
      </c>
      <c r="O21" s="9">
        <v>4323620000</v>
      </c>
      <c r="Q21" s="9">
        <v>557220716</v>
      </c>
      <c r="S21" s="9">
        <v>3766399284</v>
      </c>
    </row>
    <row r="22" spans="1:19" ht="21.75" customHeight="1" x14ac:dyDescent="0.2">
      <c r="A22" s="8" t="s">
        <v>40</v>
      </c>
      <c r="C22" s="8" t="s">
        <v>184</v>
      </c>
      <c r="E22" s="9">
        <v>5959329</v>
      </c>
      <c r="G22" s="9">
        <v>800</v>
      </c>
      <c r="I22" s="9">
        <v>0</v>
      </c>
      <c r="K22" s="9">
        <v>0</v>
      </c>
      <c r="M22" s="9">
        <v>0</v>
      </c>
      <c r="O22" s="9">
        <v>4767463200</v>
      </c>
      <c r="Q22" s="9">
        <v>167003007</v>
      </c>
      <c r="S22" s="9">
        <v>4600460193</v>
      </c>
    </row>
    <row r="23" spans="1:19" ht="21.75" customHeight="1" x14ac:dyDescent="0.2">
      <c r="A23" s="8" t="s">
        <v>23</v>
      </c>
      <c r="C23" s="8" t="s">
        <v>193</v>
      </c>
      <c r="E23" s="9">
        <v>11228650</v>
      </c>
      <c r="G23" s="9">
        <v>1624</v>
      </c>
      <c r="I23" s="9">
        <v>0</v>
      </c>
      <c r="K23" s="9">
        <v>0</v>
      </c>
      <c r="M23" s="9">
        <v>0</v>
      </c>
      <c r="O23" s="9">
        <v>18235327600</v>
      </c>
      <c r="Q23" s="9">
        <v>0</v>
      </c>
      <c r="S23" s="9">
        <v>18235327600</v>
      </c>
    </row>
    <row r="24" spans="1:19" ht="21.75" customHeight="1" x14ac:dyDescent="0.2">
      <c r="A24" s="8" t="s">
        <v>23</v>
      </c>
      <c r="C24" s="8" t="s">
        <v>194</v>
      </c>
      <c r="E24" s="9">
        <v>22327024</v>
      </c>
      <c r="G24" s="9">
        <v>1350</v>
      </c>
      <c r="I24" s="9">
        <v>0</v>
      </c>
      <c r="K24" s="9">
        <v>0</v>
      </c>
      <c r="M24" s="9">
        <v>0</v>
      </c>
      <c r="O24" s="9">
        <v>30141482400</v>
      </c>
      <c r="Q24" s="9">
        <v>0</v>
      </c>
      <c r="S24" s="9">
        <v>30141482400</v>
      </c>
    </row>
    <row r="25" spans="1:19" ht="21.75" customHeight="1" x14ac:dyDescent="0.2">
      <c r="A25" s="8" t="s">
        <v>20</v>
      </c>
      <c r="C25" s="8" t="s">
        <v>195</v>
      </c>
      <c r="E25" s="9">
        <v>2475000</v>
      </c>
      <c r="G25" s="9">
        <v>936</v>
      </c>
      <c r="I25" s="9">
        <v>2316600000</v>
      </c>
      <c r="K25" s="9">
        <v>303364286</v>
      </c>
      <c r="M25" s="9">
        <v>2013235714</v>
      </c>
      <c r="O25" s="9">
        <v>2316600000</v>
      </c>
      <c r="Q25" s="9">
        <v>303364286</v>
      </c>
      <c r="S25" s="9">
        <v>2013235714</v>
      </c>
    </row>
    <row r="26" spans="1:19" ht="21.75" customHeight="1" x14ac:dyDescent="0.2">
      <c r="A26" s="8" t="s">
        <v>33</v>
      </c>
      <c r="C26" s="8" t="s">
        <v>196</v>
      </c>
      <c r="E26" s="9">
        <v>15291779</v>
      </c>
      <c r="G26" s="9">
        <v>266</v>
      </c>
      <c r="I26" s="9">
        <v>0</v>
      </c>
      <c r="K26" s="9">
        <v>0</v>
      </c>
      <c r="M26" s="9">
        <v>0</v>
      </c>
      <c r="O26" s="9">
        <v>4067613214</v>
      </c>
      <c r="Q26" s="9">
        <v>87241034</v>
      </c>
      <c r="S26" s="9">
        <v>3980372180</v>
      </c>
    </row>
    <row r="27" spans="1:19" ht="21.75" customHeight="1" x14ac:dyDescent="0.2">
      <c r="A27" s="8" t="s">
        <v>137</v>
      </c>
      <c r="C27" s="8" t="s">
        <v>197</v>
      </c>
      <c r="E27" s="9">
        <v>1750000</v>
      </c>
      <c r="G27" s="9">
        <v>400</v>
      </c>
      <c r="I27" s="9">
        <v>0</v>
      </c>
      <c r="K27" s="9">
        <v>0</v>
      </c>
      <c r="M27" s="9">
        <v>0</v>
      </c>
      <c r="O27" s="9">
        <v>700000000</v>
      </c>
      <c r="Q27" s="9">
        <v>479124</v>
      </c>
      <c r="S27" s="9">
        <v>699520876</v>
      </c>
    </row>
    <row r="28" spans="1:19" ht="21.75" customHeight="1" x14ac:dyDescent="0.2">
      <c r="A28" s="8" t="s">
        <v>22</v>
      </c>
      <c r="C28" s="8" t="s">
        <v>195</v>
      </c>
      <c r="E28" s="9">
        <v>574864</v>
      </c>
      <c r="G28" s="9">
        <v>3400</v>
      </c>
      <c r="I28" s="9">
        <v>1954537600</v>
      </c>
      <c r="K28" s="9">
        <v>0</v>
      </c>
      <c r="M28" s="9">
        <v>1954537600</v>
      </c>
      <c r="O28" s="9">
        <v>1954537600</v>
      </c>
      <c r="Q28" s="9">
        <v>0</v>
      </c>
      <c r="S28" s="9">
        <v>1954537600</v>
      </c>
    </row>
    <row r="29" spans="1:19" ht="21.75" customHeight="1" x14ac:dyDescent="0.2">
      <c r="A29" s="8" t="s">
        <v>127</v>
      </c>
      <c r="C29" s="8" t="s">
        <v>198</v>
      </c>
      <c r="E29" s="9">
        <v>30000000</v>
      </c>
      <c r="G29" s="9">
        <v>260</v>
      </c>
      <c r="I29" s="9">
        <v>0</v>
      </c>
      <c r="K29" s="9">
        <v>0</v>
      </c>
      <c r="M29" s="9">
        <v>0</v>
      </c>
      <c r="O29" s="9">
        <v>7800000000</v>
      </c>
      <c r="Q29" s="9">
        <v>0</v>
      </c>
      <c r="S29" s="9">
        <v>7800000000</v>
      </c>
    </row>
    <row r="30" spans="1:19" ht="21.75" customHeight="1" x14ac:dyDescent="0.2">
      <c r="A30" s="8" t="s">
        <v>34</v>
      </c>
      <c r="C30" s="8" t="s">
        <v>199</v>
      </c>
      <c r="E30" s="9">
        <v>1500000</v>
      </c>
      <c r="G30" s="9">
        <v>150</v>
      </c>
      <c r="I30" s="9">
        <v>0</v>
      </c>
      <c r="K30" s="9">
        <v>0</v>
      </c>
      <c r="M30" s="9">
        <v>0</v>
      </c>
      <c r="O30" s="9">
        <v>225000000</v>
      </c>
      <c r="Q30" s="9">
        <v>5707610</v>
      </c>
      <c r="S30" s="9">
        <v>219292390</v>
      </c>
    </row>
    <row r="31" spans="1:19" ht="21.75" customHeight="1" x14ac:dyDescent="0.2">
      <c r="A31" s="11" t="s">
        <v>24</v>
      </c>
      <c r="C31" s="11" t="s">
        <v>200</v>
      </c>
      <c r="E31" s="13">
        <v>200000</v>
      </c>
      <c r="G31" s="13">
        <v>2350</v>
      </c>
      <c r="I31" s="13">
        <v>0</v>
      </c>
      <c r="K31" s="13">
        <v>0</v>
      </c>
      <c r="M31" s="13">
        <v>0</v>
      </c>
      <c r="O31" s="13">
        <v>470000000</v>
      </c>
      <c r="Q31" s="13">
        <v>0</v>
      </c>
      <c r="S31" s="13">
        <v>470000000</v>
      </c>
    </row>
    <row r="32" spans="1:19" ht="21.75" customHeight="1" x14ac:dyDescent="0.2">
      <c r="A32" s="15" t="s">
        <v>43</v>
      </c>
      <c r="C32" s="16"/>
      <c r="E32" s="16"/>
      <c r="G32" s="16"/>
      <c r="I32" s="16">
        <v>24913603130</v>
      </c>
      <c r="K32" s="16">
        <v>1012128551</v>
      </c>
      <c r="M32" s="16">
        <v>23901474579</v>
      </c>
      <c r="O32" s="16">
        <v>166813459234</v>
      </c>
      <c r="Q32" s="16">
        <v>1982930790</v>
      </c>
      <c r="S32" s="16">
        <v>164830528444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2" t="s">
        <v>140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45" customHeight="1" x14ac:dyDescent="0.2">
      <c r="I6" s="2" t="s">
        <v>112</v>
      </c>
      <c r="K6" s="2" t="s">
        <v>113</v>
      </c>
    </row>
    <row r="7" spans="1:11" ht="29.1" customHeight="1" x14ac:dyDescent="0.2">
      <c r="A7" s="2" t="s">
        <v>201</v>
      </c>
      <c r="C7" s="18" t="s">
        <v>202</v>
      </c>
      <c r="E7" s="18" t="s">
        <v>203</v>
      </c>
      <c r="G7" s="18" t="s">
        <v>204</v>
      </c>
      <c r="I7" s="19" t="s">
        <v>205</v>
      </c>
      <c r="K7" s="19" t="s">
        <v>205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206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96</v>
      </c>
      <c r="I6" s="23" t="s">
        <v>112</v>
      </c>
      <c r="J6" s="23"/>
      <c r="K6" s="23"/>
      <c r="L6" s="23"/>
      <c r="M6" s="23"/>
      <c r="O6" s="23" t="s">
        <v>113</v>
      </c>
      <c r="P6" s="23"/>
      <c r="Q6" s="23"/>
      <c r="R6" s="23"/>
      <c r="S6" s="23"/>
    </row>
    <row r="7" spans="1:19" ht="29.1" customHeight="1" x14ac:dyDescent="0.2">
      <c r="A7" s="23"/>
      <c r="C7" s="18" t="s">
        <v>207</v>
      </c>
      <c r="E7" s="18" t="s">
        <v>70</v>
      </c>
      <c r="G7" s="18" t="s">
        <v>208</v>
      </c>
      <c r="I7" s="19" t="s">
        <v>209</v>
      </c>
      <c r="J7" s="3"/>
      <c r="K7" s="19" t="s">
        <v>181</v>
      </c>
      <c r="L7" s="3"/>
      <c r="M7" s="19" t="s">
        <v>210</v>
      </c>
      <c r="O7" s="19" t="s">
        <v>209</v>
      </c>
      <c r="P7" s="3"/>
      <c r="Q7" s="19" t="s">
        <v>181</v>
      </c>
      <c r="R7" s="3"/>
      <c r="S7" s="19" t="s">
        <v>210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2" t="s">
        <v>211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>
      <c r="A6" s="23" t="s">
        <v>96</v>
      </c>
      <c r="C6" s="23" t="s">
        <v>112</v>
      </c>
      <c r="D6" s="23"/>
      <c r="E6" s="23"/>
      <c r="F6" s="23"/>
      <c r="G6" s="23"/>
      <c r="I6" s="23" t="s">
        <v>113</v>
      </c>
      <c r="J6" s="23"/>
      <c r="K6" s="23"/>
      <c r="L6" s="23"/>
      <c r="M6" s="23"/>
    </row>
    <row r="7" spans="1:13" ht="29.1" customHeight="1" x14ac:dyDescent="0.2">
      <c r="A7" s="23"/>
      <c r="C7" s="19" t="s">
        <v>209</v>
      </c>
      <c r="D7" s="3"/>
      <c r="E7" s="19" t="s">
        <v>181</v>
      </c>
      <c r="F7" s="3"/>
      <c r="G7" s="19" t="s">
        <v>210</v>
      </c>
      <c r="I7" s="19" t="s">
        <v>209</v>
      </c>
      <c r="J7" s="3"/>
      <c r="K7" s="19" t="s">
        <v>181</v>
      </c>
      <c r="L7" s="3"/>
      <c r="M7" s="19" t="s">
        <v>210</v>
      </c>
    </row>
    <row r="8" spans="1:13" ht="21.75" customHeight="1" x14ac:dyDescent="0.2">
      <c r="A8" s="5" t="s">
        <v>86</v>
      </c>
      <c r="C8" s="6">
        <v>108921902</v>
      </c>
      <c r="E8" s="6">
        <v>0</v>
      </c>
      <c r="G8" s="6">
        <v>108921902</v>
      </c>
      <c r="I8" s="6">
        <v>200701150</v>
      </c>
      <c r="K8" s="6">
        <v>0</v>
      </c>
      <c r="M8" s="6">
        <v>200701150</v>
      </c>
    </row>
    <row r="9" spans="1:13" ht="21.75" customHeight="1" x14ac:dyDescent="0.2">
      <c r="A9" s="8" t="s">
        <v>87</v>
      </c>
      <c r="C9" s="9">
        <v>28675</v>
      </c>
      <c r="E9" s="9">
        <v>110</v>
      </c>
      <c r="G9" s="9">
        <v>28565</v>
      </c>
      <c r="I9" s="9">
        <v>171669</v>
      </c>
      <c r="K9" s="9">
        <v>118</v>
      </c>
      <c r="M9" s="9">
        <v>171551</v>
      </c>
    </row>
    <row r="10" spans="1:13" ht="21.75" customHeight="1" x14ac:dyDescent="0.2">
      <c r="A10" s="8" t="s">
        <v>88</v>
      </c>
      <c r="C10" s="9">
        <v>165485</v>
      </c>
      <c r="E10" s="9">
        <v>630</v>
      </c>
      <c r="G10" s="9">
        <v>164855</v>
      </c>
      <c r="I10" s="9">
        <v>752718</v>
      </c>
      <c r="K10" s="9">
        <v>827</v>
      </c>
      <c r="M10" s="9">
        <v>751891</v>
      </c>
    </row>
    <row r="11" spans="1:13" ht="21.75" customHeight="1" x14ac:dyDescent="0.2">
      <c r="A11" s="8" t="s">
        <v>89</v>
      </c>
      <c r="C11" s="9">
        <v>28772</v>
      </c>
      <c r="E11" s="9">
        <v>104</v>
      </c>
      <c r="G11" s="9">
        <v>28668</v>
      </c>
      <c r="I11" s="9">
        <v>121758</v>
      </c>
      <c r="K11" s="9">
        <v>179</v>
      </c>
      <c r="M11" s="9">
        <v>121579</v>
      </c>
    </row>
    <row r="12" spans="1:13" ht="21.75" customHeight="1" x14ac:dyDescent="0.2">
      <c r="A12" s="11" t="s">
        <v>90</v>
      </c>
      <c r="C12" s="13">
        <v>93054316</v>
      </c>
      <c r="E12" s="13">
        <v>626698</v>
      </c>
      <c r="G12" s="13">
        <v>92427618</v>
      </c>
      <c r="I12" s="13">
        <v>106097558</v>
      </c>
      <c r="K12" s="13">
        <v>692133</v>
      </c>
      <c r="M12" s="13">
        <v>105405425</v>
      </c>
    </row>
    <row r="13" spans="1:13" ht="21.75" customHeight="1" x14ac:dyDescent="0.2">
      <c r="A13" s="15" t="s">
        <v>43</v>
      </c>
      <c r="C13" s="16">
        <v>202199150</v>
      </c>
      <c r="E13" s="16">
        <v>627542</v>
      </c>
      <c r="G13" s="16">
        <v>201571608</v>
      </c>
      <c r="I13" s="16">
        <v>307844853</v>
      </c>
      <c r="K13" s="16">
        <v>693257</v>
      </c>
      <c r="M13" s="16">
        <v>307151596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54"/>
  <sheetViews>
    <sheetView rightToLeft="1" workbookViewId="0">
      <selection activeCell="I52" sqref="I52"/>
    </sheetView>
  </sheetViews>
  <sheetFormatPr defaultRowHeight="12.75" x14ac:dyDescent="0.2"/>
  <cols>
    <col min="1" max="1" width="30.140625" bestFit="1" customWidth="1"/>
    <col min="2" max="2" width="1.28515625" customWidth="1"/>
    <col min="3" max="3" width="9.85546875" bestFit="1" customWidth="1"/>
    <col min="4" max="4" width="1.28515625" customWidth="1"/>
    <col min="5" max="5" width="15.42578125" bestFit="1" customWidth="1"/>
    <col min="6" max="6" width="1.28515625" customWidth="1"/>
    <col min="7" max="7" width="13.8554687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85546875" bestFit="1" customWidth="1"/>
    <col min="18" max="18" width="0.28515625" customWidth="1"/>
    <col min="19" max="19" width="11.140625" bestFit="1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9" ht="14.45" customHeight="1" x14ac:dyDescent="0.2"/>
    <row r="5" spans="1:19" ht="14.45" customHeight="1" x14ac:dyDescent="0.2">
      <c r="A5" s="22" t="s">
        <v>212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9" ht="14.45" customHeight="1" x14ac:dyDescent="0.2">
      <c r="A6" s="23" t="s">
        <v>96</v>
      </c>
      <c r="C6" s="23" t="s">
        <v>112</v>
      </c>
      <c r="D6" s="23"/>
      <c r="E6" s="23"/>
      <c r="F6" s="23"/>
      <c r="G6" s="23"/>
      <c r="H6" s="23"/>
      <c r="I6" s="23"/>
      <c r="K6" s="23" t="s">
        <v>113</v>
      </c>
      <c r="L6" s="23"/>
      <c r="M6" s="23"/>
      <c r="N6" s="23"/>
      <c r="O6" s="23"/>
      <c r="P6" s="23"/>
      <c r="Q6" s="23"/>
    </row>
    <row r="7" spans="1:19" ht="29.1" customHeight="1" x14ac:dyDescent="0.2">
      <c r="A7" s="23"/>
      <c r="C7" s="19" t="s">
        <v>13</v>
      </c>
      <c r="D7" s="3"/>
      <c r="E7" s="19" t="s">
        <v>213</v>
      </c>
      <c r="F7" s="3"/>
      <c r="G7" s="19" t="s">
        <v>214</v>
      </c>
      <c r="H7" s="3"/>
      <c r="I7" s="19" t="s">
        <v>215</v>
      </c>
      <c r="K7" s="19" t="s">
        <v>13</v>
      </c>
      <c r="L7" s="3"/>
      <c r="M7" s="19" t="s">
        <v>213</v>
      </c>
      <c r="N7" s="3"/>
      <c r="O7" s="19" t="s">
        <v>214</v>
      </c>
      <c r="P7" s="3"/>
      <c r="Q7" s="19" t="s">
        <v>215</v>
      </c>
    </row>
    <row r="8" spans="1:19" ht="21.75" customHeight="1" x14ac:dyDescent="0.2">
      <c r="A8" s="5" t="s">
        <v>24</v>
      </c>
      <c r="C8" s="6">
        <v>100000</v>
      </c>
      <c r="E8" s="6">
        <v>3461218387</v>
      </c>
      <c r="G8" s="6">
        <v>2712460675</v>
      </c>
      <c r="I8" s="6">
        <v>748757712</v>
      </c>
      <c r="K8" s="6">
        <v>100000</v>
      </c>
      <c r="M8" s="6">
        <v>3461218387</v>
      </c>
      <c r="O8" s="6">
        <v>2712460675</v>
      </c>
      <c r="Q8" s="6">
        <v>748757712</v>
      </c>
    </row>
    <row r="9" spans="1:19" ht="21.75" customHeight="1" x14ac:dyDescent="0.2">
      <c r="A9" s="8" t="s">
        <v>34</v>
      </c>
      <c r="C9" s="9">
        <v>1500000</v>
      </c>
      <c r="E9" s="9">
        <v>5818994944</v>
      </c>
      <c r="G9" s="9">
        <f>3918554821+2159066879</f>
        <v>6077621700</v>
      </c>
      <c r="I9" s="9">
        <f>E9-G9</f>
        <v>-258626756</v>
      </c>
      <c r="K9" s="9">
        <v>3000000</v>
      </c>
      <c r="M9" s="9">
        <v>11174936388</v>
      </c>
      <c r="O9" s="9">
        <v>7837109640</v>
      </c>
      <c r="Q9" s="9">
        <v>3337826748</v>
      </c>
      <c r="S9" s="44">
        <f>E9-G9</f>
        <v>-258626756</v>
      </c>
    </row>
    <row r="10" spans="1:19" ht="21.75" customHeight="1" x14ac:dyDescent="0.2">
      <c r="A10" s="8" t="s">
        <v>29</v>
      </c>
      <c r="C10" s="9">
        <v>0</v>
      </c>
      <c r="E10" s="9">
        <v>0</v>
      </c>
      <c r="G10" s="9">
        <v>0</v>
      </c>
      <c r="I10" s="9">
        <v>0</v>
      </c>
      <c r="K10" s="9">
        <v>11652837</v>
      </c>
      <c r="M10" s="9">
        <v>70577545098</v>
      </c>
      <c r="O10" s="9">
        <v>73014737201</v>
      </c>
      <c r="Q10" s="9">
        <v>-2437192103</v>
      </c>
    </row>
    <row r="11" spans="1:19" ht="21.75" customHeight="1" x14ac:dyDescent="0.2">
      <c r="A11" s="8" t="s">
        <v>39</v>
      </c>
      <c r="C11" s="9">
        <v>0</v>
      </c>
      <c r="E11" s="9">
        <v>0</v>
      </c>
      <c r="G11" s="9">
        <v>0</v>
      </c>
      <c r="I11" s="9">
        <v>0</v>
      </c>
      <c r="K11" s="9">
        <v>4535293</v>
      </c>
      <c r="M11" s="9">
        <v>41025602864</v>
      </c>
      <c r="O11" s="9">
        <v>49286949875</v>
      </c>
      <c r="Q11" s="9">
        <v>-8261347011</v>
      </c>
    </row>
    <row r="12" spans="1:19" ht="21.75" customHeight="1" x14ac:dyDescent="0.2">
      <c r="A12" s="8" t="s">
        <v>30</v>
      </c>
      <c r="C12" s="9">
        <v>0</v>
      </c>
      <c r="E12" s="9">
        <v>0</v>
      </c>
      <c r="G12" s="9">
        <v>0</v>
      </c>
      <c r="I12" s="9">
        <v>0</v>
      </c>
      <c r="K12" s="9">
        <v>2188263</v>
      </c>
      <c r="M12" s="9">
        <v>51690560890</v>
      </c>
      <c r="O12" s="9">
        <v>53608589336</v>
      </c>
      <c r="Q12" s="9">
        <v>-1918028446</v>
      </c>
    </row>
    <row r="13" spans="1:19" ht="21.75" customHeight="1" x14ac:dyDescent="0.2">
      <c r="A13" s="8" t="s">
        <v>28</v>
      </c>
      <c r="C13" s="9">
        <v>0</v>
      </c>
      <c r="E13" s="9">
        <v>0</v>
      </c>
      <c r="G13" s="9">
        <v>0</v>
      </c>
      <c r="I13" s="9">
        <v>0</v>
      </c>
      <c r="K13" s="9">
        <v>15706839</v>
      </c>
      <c r="M13" s="9">
        <v>103988865540</v>
      </c>
      <c r="O13" s="9">
        <v>108200746173</v>
      </c>
      <c r="Q13" s="9">
        <v>-4211880633</v>
      </c>
    </row>
    <row r="14" spans="1:19" ht="21.75" customHeight="1" x14ac:dyDescent="0.2">
      <c r="A14" s="8" t="s">
        <v>118</v>
      </c>
      <c r="C14" s="9">
        <v>0</v>
      </c>
      <c r="E14" s="9">
        <v>0</v>
      </c>
      <c r="G14" s="9">
        <v>0</v>
      </c>
      <c r="I14" s="9">
        <v>0</v>
      </c>
      <c r="K14" s="9">
        <v>3497266</v>
      </c>
      <c r="M14" s="9">
        <v>40016723567</v>
      </c>
      <c r="O14" s="9">
        <v>39040615111</v>
      </c>
      <c r="Q14" s="9">
        <v>976108456</v>
      </c>
    </row>
    <row r="15" spans="1:19" ht="21.75" customHeight="1" x14ac:dyDescent="0.2">
      <c r="A15" s="8" t="s">
        <v>119</v>
      </c>
      <c r="C15" s="9">
        <v>0</v>
      </c>
      <c r="E15" s="9">
        <v>0</v>
      </c>
      <c r="G15" s="9">
        <v>0</v>
      </c>
      <c r="I15" s="9">
        <v>0</v>
      </c>
      <c r="K15" s="9">
        <v>2470586</v>
      </c>
      <c r="M15" s="9">
        <v>30452986759</v>
      </c>
      <c r="O15" s="9">
        <v>23380034846</v>
      </c>
      <c r="Q15" s="9">
        <v>7072951913</v>
      </c>
    </row>
    <row r="16" spans="1:19" ht="21.75" customHeight="1" x14ac:dyDescent="0.2">
      <c r="A16" s="8" t="s">
        <v>120</v>
      </c>
      <c r="C16" s="9">
        <v>0</v>
      </c>
      <c r="E16" s="9">
        <v>0</v>
      </c>
      <c r="G16" s="9">
        <v>0</v>
      </c>
      <c r="I16" s="9">
        <v>0</v>
      </c>
      <c r="K16" s="9">
        <v>25833</v>
      </c>
      <c r="M16" s="9">
        <v>334729082</v>
      </c>
      <c r="O16" s="9">
        <v>345449145</v>
      </c>
      <c r="Q16" s="9">
        <v>-10720063</v>
      </c>
    </row>
    <row r="17" spans="1:17" ht="21.75" customHeight="1" x14ac:dyDescent="0.2">
      <c r="A17" s="8" t="s">
        <v>121</v>
      </c>
      <c r="C17" s="9">
        <v>0</v>
      </c>
      <c r="E17" s="9">
        <v>0</v>
      </c>
      <c r="G17" s="9">
        <v>0</v>
      </c>
      <c r="I17" s="9">
        <v>0</v>
      </c>
      <c r="K17" s="9">
        <v>5353304</v>
      </c>
      <c r="M17" s="9">
        <v>45600221009</v>
      </c>
      <c r="O17" s="9">
        <v>40123746882</v>
      </c>
      <c r="Q17" s="9">
        <v>5476474127</v>
      </c>
    </row>
    <row r="18" spans="1:17" ht="21.75" customHeight="1" x14ac:dyDescent="0.2">
      <c r="A18" s="8" t="s">
        <v>40</v>
      </c>
      <c r="C18" s="9">
        <v>0</v>
      </c>
      <c r="E18" s="9">
        <v>0</v>
      </c>
      <c r="G18" s="9">
        <v>0</v>
      </c>
      <c r="I18" s="9">
        <v>0</v>
      </c>
      <c r="K18" s="9">
        <v>7800000</v>
      </c>
      <c r="M18" s="9">
        <v>50162745150</v>
      </c>
      <c r="O18" s="9">
        <v>41249098799</v>
      </c>
      <c r="Q18" s="9">
        <v>8913646351</v>
      </c>
    </row>
    <row r="19" spans="1:17" ht="21.75" customHeight="1" x14ac:dyDescent="0.2">
      <c r="A19" s="8" t="s">
        <v>31</v>
      </c>
      <c r="C19" s="9">
        <v>0</v>
      </c>
      <c r="E19" s="9">
        <v>0</v>
      </c>
      <c r="G19" s="9">
        <v>0</v>
      </c>
      <c r="I19" s="9">
        <v>0</v>
      </c>
      <c r="K19" s="9">
        <v>1050000</v>
      </c>
      <c r="M19" s="9">
        <v>89061909750</v>
      </c>
      <c r="O19" s="9">
        <v>61696210275</v>
      </c>
      <c r="Q19" s="9">
        <v>27365699475</v>
      </c>
    </row>
    <row r="20" spans="1:17" ht="21.75" customHeight="1" x14ac:dyDescent="0.2">
      <c r="A20" s="8" t="s">
        <v>26</v>
      </c>
      <c r="C20" s="9">
        <v>0</v>
      </c>
      <c r="E20" s="9">
        <v>0</v>
      </c>
      <c r="G20" s="9">
        <v>0</v>
      </c>
      <c r="I20" s="9">
        <v>0</v>
      </c>
      <c r="K20" s="9">
        <v>362819</v>
      </c>
      <c r="M20" s="9">
        <v>9940488003</v>
      </c>
      <c r="O20" s="9">
        <v>10520458758</v>
      </c>
      <c r="Q20" s="9">
        <v>-579970755</v>
      </c>
    </row>
    <row r="21" spans="1:17" ht="21.75" customHeight="1" x14ac:dyDescent="0.2">
      <c r="A21" s="8" t="s">
        <v>19</v>
      </c>
      <c r="C21" s="9">
        <v>0</v>
      </c>
      <c r="E21" s="9">
        <v>0</v>
      </c>
      <c r="G21" s="9">
        <v>0</v>
      </c>
      <c r="I21" s="9">
        <v>0</v>
      </c>
      <c r="K21" s="9">
        <v>14407925</v>
      </c>
      <c r="M21" s="9">
        <v>52684643825</v>
      </c>
      <c r="O21" s="9">
        <v>48080223471</v>
      </c>
      <c r="Q21" s="9">
        <v>4604420354</v>
      </c>
    </row>
    <row r="22" spans="1:17" ht="21.75" customHeight="1" x14ac:dyDescent="0.2">
      <c r="A22" s="8" t="s">
        <v>23</v>
      </c>
      <c r="C22" s="9">
        <v>0</v>
      </c>
      <c r="E22" s="9">
        <v>0</v>
      </c>
      <c r="G22" s="9">
        <v>0</v>
      </c>
      <c r="I22" s="9">
        <v>0</v>
      </c>
      <c r="K22" s="9">
        <v>22327024</v>
      </c>
      <c r="M22" s="9">
        <v>151044884582</v>
      </c>
      <c r="O22" s="9">
        <v>116741377369</v>
      </c>
      <c r="Q22" s="9">
        <v>34303507213</v>
      </c>
    </row>
    <row r="23" spans="1:17" ht="21.75" customHeight="1" x14ac:dyDescent="0.2">
      <c r="A23" s="8" t="s">
        <v>37</v>
      </c>
      <c r="C23" s="9">
        <v>0</v>
      </c>
      <c r="E23" s="9">
        <v>0</v>
      </c>
      <c r="G23" s="9">
        <v>0</v>
      </c>
      <c r="I23" s="9">
        <v>0</v>
      </c>
      <c r="K23" s="9">
        <v>8600001</v>
      </c>
      <c r="M23" s="9">
        <v>79096558501</v>
      </c>
      <c r="O23" s="9">
        <v>66167949914</v>
      </c>
      <c r="Q23" s="9">
        <v>12928608587</v>
      </c>
    </row>
    <row r="24" spans="1:17" ht="21.75" customHeight="1" x14ac:dyDescent="0.2">
      <c r="A24" s="8" t="s">
        <v>122</v>
      </c>
      <c r="C24" s="9">
        <v>0</v>
      </c>
      <c r="E24" s="9">
        <v>0</v>
      </c>
      <c r="G24" s="9">
        <v>0</v>
      </c>
      <c r="I24" s="9">
        <v>0</v>
      </c>
      <c r="K24" s="9">
        <v>27000000</v>
      </c>
      <c r="M24" s="9">
        <v>102775847393</v>
      </c>
      <c r="O24" s="9">
        <v>108795261936</v>
      </c>
      <c r="Q24" s="9">
        <v>-6019414543</v>
      </c>
    </row>
    <row r="25" spans="1:17" ht="21.75" customHeight="1" x14ac:dyDescent="0.2">
      <c r="A25" s="8" t="s">
        <v>123</v>
      </c>
      <c r="C25" s="9">
        <v>0</v>
      </c>
      <c r="E25" s="9">
        <v>0</v>
      </c>
      <c r="G25" s="9">
        <v>0</v>
      </c>
      <c r="I25" s="9">
        <v>0</v>
      </c>
      <c r="K25" s="9">
        <v>450000</v>
      </c>
      <c r="M25" s="9">
        <v>4602948557</v>
      </c>
      <c r="O25" s="9">
        <v>3098811168</v>
      </c>
      <c r="Q25" s="9">
        <v>1504137389</v>
      </c>
    </row>
    <row r="26" spans="1:17" ht="21.75" customHeight="1" x14ac:dyDescent="0.2">
      <c r="A26" s="8" t="s">
        <v>124</v>
      </c>
      <c r="C26" s="9">
        <v>0</v>
      </c>
      <c r="E26" s="9">
        <v>0</v>
      </c>
      <c r="G26" s="9">
        <v>0</v>
      </c>
      <c r="I26" s="9">
        <v>0</v>
      </c>
      <c r="K26" s="9">
        <v>12491393</v>
      </c>
      <c r="M26" s="9">
        <v>27313975767</v>
      </c>
      <c r="O26" s="9">
        <v>30212105386</v>
      </c>
      <c r="Q26" s="9">
        <v>-2898129619</v>
      </c>
    </row>
    <row r="27" spans="1:17" ht="21.75" customHeight="1" x14ac:dyDescent="0.2">
      <c r="A27" s="8" t="s">
        <v>125</v>
      </c>
      <c r="C27" s="9">
        <v>0</v>
      </c>
      <c r="E27" s="9">
        <v>0</v>
      </c>
      <c r="G27" s="9">
        <v>0</v>
      </c>
      <c r="I27" s="9">
        <v>0</v>
      </c>
      <c r="K27" s="9">
        <v>20973156</v>
      </c>
      <c r="M27" s="9">
        <v>26165394243</v>
      </c>
      <c r="O27" s="9">
        <v>34031550837</v>
      </c>
      <c r="Q27" s="9">
        <v>-7866156594</v>
      </c>
    </row>
    <row r="28" spans="1:17" ht="21.75" customHeight="1" x14ac:dyDescent="0.2">
      <c r="A28" s="8" t="s">
        <v>126</v>
      </c>
      <c r="C28" s="9">
        <v>0</v>
      </c>
      <c r="E28" s="9">
        <v>0</v>
      </c>
      <c r="G28" s="9">
        <v>0</v>
      </c>
      <c r="I28" s="9">
        <v>0</v>
      </c>
      <c r="K28" s="9">
        <v>11406904</v>
      </c>
      <c r="M28" s="9">
        <v>87540012385</v>
      </c>
      <c r="O28" s="9">
        <v>69508271806</v>
      </c>
      <c r="Q28" s="9">
        <v>18031740579</v>
      </c>
    </row>
    <row r="29" spans="1:17" ht="21.75" customHeight="1" x14ac:dyDescent="0.2">
      <c r="A29" s="8" t="s">
        <v>32</v>
      </c>
      <c r="C29" s="9">
        <v>0</v>
      </c>
      <c r="E29" s="9">
        <v>0</v>
      </c>
      <c r="G29" s="9">
        <v>0</v>
      </c>
      <c r="I29" s="9">
        <v>0</v>
      </c>
      <c r="K29" s="9">
        <v>1728986</v>
      </c>
      <c r="M29" s="9">
        <v>76933425316</v>
      </c>
      <c r="O29" s="9">
        <v>58831050763</v>
      </c>
      <c r="Q29" s="9">
        <v>18102374553</v>
      </c>
    </row>
    <row r="30" spans="1:17" ht="21.75" customHeight="1" x14ac:dyDescent="0.2">
      <c r="A30" s="8" t="s">
        <v>33</v>
      </c>
      <c r="C30" s="9">
        <v>0</v>
      </c>
      <c r="E30" s="9">
        <v>0</v>
      </c>
      <c r="G30" s="9">
        <v>0</v>
      </c>
      <c r="I30" s="9">
        <v>0</v>
      </c>
      <c r="K30" s="9">
        <v>3242631</v>
      </c>
      <c r="M30" s="9">
        <v>9940500765</v>
      </c>
      <c r="O30" s="9">
        <v>8033548391</v>
      </c>
      <c r="Q30" s="9">
        <v>1906952374</v>
      </c>
    </row>
    <row r="31" spans="1:17" ht="21.75" customHeight="1" x14ac:dyDescent="0.2">
      <c r="A31" s="8" t="s">
        <v>127</v>
      </c>
      <c r="C31" s="9">
        <v>0</v>
      </c>
      <c r="E31" s="9">
        <v>0</v>
      </c>
      <c r="G31" s="9">
        <v>0</v>
      </c>
      <c r="I31" s="9">
        <v>0</v>
      </c>
      <c r="K31" s="9">
        <v>30000000</v>
      </c>
      <c r="M31" s="9">
        <v>39185451836</v>
      </c>
      <c r="O31" s="9">
        <v>47177613000</v>
      </c>
      <c r="Q31" s="9">
        <v>-7992161164</v>
      </c>
    </row>
    <row r="32" spans="1:17" ht="21.75" customHeight="1" x14ac:dyDescent="0.2">
      <c r="A32" s="8" t="s">
        <v>128</v>
      </c>
      <c r="C32" s="9">
        <v>0</v>
      </c>
      <c r="E32" s="9">
        <v>0</v>
      </c>
      <c r="G32" s="9">
        <v>0</v>
      </c>
      <c r="I32" s="9">
        <v>0</v>
      </c>
      <c r="K32" s="9">
        <v>500000</v>
      </c>
      <c r="M32" s="9">
        <v>8139954196</v>
      </c>
      <c r="O32" s="9">
        <v>9080646750</v>
      </c>
      <c r="Q32" s="9">
        <v>-940692554</v>
      </c>
    </row>
    <row r="33" spans="1:17" ht="21.75" customHeight="1" x14ac:dyDescent="0.2">
      <c r="A33" s="8" t="s">
        <v>129</v>
      </c>
      <c r="C33" s="9">
        <v>0</v>
      </c>
      <c r="E33" s="9">
        <v>0</v>
      </c>
      <c r="G33" s="9">
        <v>0</v>
      </c>
      <c r="I33" s="9">
        <v>0</v>
      </c>
      <c r="K33" s="9">
        <v>2000000</v>
      </c>
      <c r="M33" s="9">
        <v>80773517988</v>
      </c>
      <c r="O33" s="9">
        <v>90021168000</v>
      </c>
      <c r="Q33" s="9">
        <v>-9247650012</v>
      </c>
    </row>
    <row r="34" spans="1:17" ht="21.75" customHeight="1" x14ac:dyDescent="0.2">
      <c r="A34" s="8" t="s">
        <v>27</v>
      </c>
      <c r="C34" s="9">
        <v>0</v>
      </c>
      <c r="E34" s="9">
        <v>0</v>
      </c>
      <c r="G34" s="9">
        <v>0</v>
      </c>
      <c r="I34" s="9">
        <v>0</v>
      </c>
      <c r="K34" s="9">
        <v>7639257</v>
      </c>
      <c r="M34" s="9">
        <v>101545152382</v>
      </c>
      <c r="O34" s="9">
        <v>86037792744</v>
      </c>
      <c r="Q34" s="9">
        <v>15507359638</v>
      </c>
    </row>
    <row r="35" spans="1:17" ht="21.75" customHeight="1" x14ac:dyDescent="0.2">
      <c r="A35" s="8" t="s">
        <v>35</v>
      </c>
      <c r="C35" s="9">
        <v>0</v>
      </c>
      <c r="E35" s="9">
        <v>0</v>
      </c>
      <c r="G35" s="9">
        <v>0</v>
      </c>
      <c r="I35" s="9">
        <v>0</v>
      </c>
      <c r="K35" s="9">
        <v>39167563</v>
      </c>
      <c r="M35" s="9">
        <v>161032493007</v>
      </c>
      <c r="O35" s="9">
        <v>160253779175</v>
      </c>
      <c r="Q35" s="9">
        <v>778713832</v>
      </c>
    </row>
    <row r="36" spans="1:17" ht="21.75" customHeight="1" x14ac:dyDescent="0.2">
      <c r="A36" s="8" t="s">
        <v>130</v>
      </c>
      <c r="C36" s="9">
        <v>0</v>
      </c>
      <c r="E36" s="9">
        <v>0</v>
      </c>
      <c r="G36" s="9">
        <v>0</v>
      </c>
      <c r="I36" s="9">
        <v>0</v>
      </c>
      <c r="K36" s="9">
        <v>3622000</v>
      </c>
      <c r="M36" s="9">
        <v>74046466775</v>
      </c>
      <c r="O36" s="9">
        <v>70676815833</v>
      </c>
      <c r="Q36" s="9">
        <v>3369650942</v>
      </c>
    </row>
    <row r="37" spans="1:17" ht="21.75" customHeight="1" x14ac:dyDescent="0.2">
      <c r="A37" s="8" t="s">
        <v>131</v>
      </c>
      <c r="C37" s="9">
        <v>0</v>
      </c>
      <c r="E37" s="9">
        <v>0</v>
      </c>
      <c r="G37" s="9">
        <v>0</v>
      </c>
      <c r="I37" s="9">
        <v>0</v>
      </c>
      <c r="K37" s="9">
        <v>1192004</v>
      </c>
      <c r="M37" s="9">
        <v>43036755243</v>
      </c>
      <c r="O37" s="9">
        <v>35304938045</v>
      </c>
      <c r="Q37" s="9">
        <v>7731817198</v>
      </c>
    </row>
    <row r="38" spans="1:17" ht="21.75" customHeight="1" x14ac:dyDescent="0.2">
      <c r="A38" s="8" t="s">
        <v>21</v>
      </c>
      <c r="C38" s="9">
        <v>0</v>
      </c>
      <c r="E38" s="9">
        <v>0</v>
      </c>
      <c r="G38" s="9">
        <v>0</v>
      </c>
      <c r="I38" s="9">
        <v>0</v>
      </c>
      <c r="K38" s="9">
        <v>495470</v>
      </c>
      <c r="M38" s="9">
        <v>130641913795</v>
      </c>
      <c r="O38" s="9">
        <v>101750110373</v>
      </c>
      <c r="Q38" s="9">
        <v>28891803422</v>
      </c>
    </row>
    <row r="39" spans="1:17" ht="21.75" customHeight="1" x14ac:dyDescent="0.2">
      <c r="A39" s="8" t="s">
        <v>25</v>
      </c>
      <c r="C39" s="9">
        <v>0</v>
      </c>
      <c r="E39" s="9">
        <v>0</v>
      </c>
      <c r="G39" s="9">
        <v>0</v>
      </c>
      <c r="I39" s="9">
        <v>0</v>
      </c>
      <c r="K39" s="9">
        <v>13800000</v>
      </c>
      <c r="M39" s="9">
        <v>100043180259</v>
      </c>
      <c r="O39" s="9">
        <v>82856055595</v>
      </c>
      <c r="Q39" s="9">
        <v>17187124664</v>
      </c>
    </row>
    <row r="40" spans="1:17" ht="21.75" customHeight="1" x14ac:dyDescent="0.2">
      <c r="A40" s="8" t="s">
        <v>132</v>
      </c>
      <c r="C40" s="9">
        <v>0</v>
      </c>
      <c r="E40" s="9">
        <v>0</v>
      </c>
      <c r="G40" s="9">
        <v>0</v>
      </c>
      <c r="I40" s="9">
        <v>0</v>
      </c>
      <c r="K40" s="9">
        <v>2000000</v>
      </c>
      <c r="M40" s="9">
        <v>14383617321</v>
      </c>
      <c r="O40" s="9">
        <v>13081698000</v>
      </c>
      <c r="Q40" s="9">
        <v>1301919321</v>
      </c>
    </row>
    <row r="41" spans="1:17" ht="21.75" customHeight="1" x14ac:dyDescent="0.2">
      <c r="A41" s="8" t="s">
        <v>36</v>
      </c>
      <c r="C41" s="9">
        <v>0</v>
      </c>
      <c r="E41" s="9">
        <v>0</v>
      </c>
      <c r="G41" s="9">
        <v>0</v>
      </c>
      <c r="I41" s="9">
        <v>0</v>
      </c>
      <c r="K41" s="9">
        <v>4231833</v>
      </c>
      <c r="M41" s="9">
        <v>9940497832</v>
      </c>
      <c r="O41" s="9">
        <v>7479430150</v>
      </c>
      <c r="Q41" s="9">
        <v>2461067682</v>
      </c>
    </row>
    <row r="42" spans="1:17" ht="21.75" customHeight="1" x14ac:dyDescent="0.2">
      <c r="A42" s="8" t="s">
        <v>133</v>
      </c>
      <c r="C42" s="9">
        <v>0</v>
      </c>
      <c r="E42" s="9">
        <v>0</v>
      </c>
      <c r="G42" s="9">
        <v>0</v>
      </c>
      <c r="I42" s="9">
        <v>0</v>
      </c>
      <c r="K42" s="9">
        <v>23138862</v>
      </c>
      <c r="M42" s="9">
        <v>63770504574</v>
      </c>
      <c r="O42" s="9">
        <v>59159049803</v>
      </c>
      <c r="Q42" s="9">
        <v>4611454771</v>
      </c>
    </row>
    <row r="43" spans="1:17" ht="21.75" customHeight="1" x14ac:dyDescent="0.2">
      <c r="A43" s="8" t="s">
        <v>22</v>
      </c>
      <c r="C43" s="9">
        <v>0</v>
      </c>
      <c r="E43" s="9">
        <v>0</v>
      </c>
      <c r="G43" s="9">
        <v>0</v>
      </c>
      <c r="I43" s="9">
        <v>0</v>
      </c>
      <c r="K43" s="9">
        <v>389256</v>
      </c>
      <c r="M43" s="9">
        <v>19880973473</v>
      </c>
      <c r="O43" s="9">
        <v>16400964999</v>
      </c>
      <c r="Q43" s="9">
        <v>3480008474</v>
      </c>
    </row>
    <row r="44" spans="1:17" ht="21.75" customHeight="1" x14ac:dyDescent="0.2">
      <c r="A44" s="8" t="s">
        <v>38</v>
      </c>
      <c r="C44" s="9">
        <v>0</v>
      </c>
      <c r="E44" s="9">
        <v>0</v>
      </c>
      <c r="G44" s="9">
        <v>0</v>
      </c>
      <c r="I44" s="9">
        <v>0</v>
      </c>
      <c r="K44" s="9">
        <v>2350000</v>
      </c>
      <c r="M44" s="9">
        <v>30391587675</v>
      </c>
      <c r="O44" s="9">
        <v>38101317654</v>
      </c>
      <c r="Q44" s="9">
        <v>-7709729979</v>
      </c>
    </row>
    <row r="45" spans="1:17" ht="21.75" customHeight="1" x14ac:dyDescent="0.2">
      <c r="A45" s="8" t="s">
        <v>41</v>
      </c>
      <c r="C45" s="9">
        <v>0</v>
      </c>
      <c r="E45" s="9">
        <v>0</v>
      </c>
      <c r="G45" s="9">
        <v>0</v>
      </c>
      <c r="I45" s="9">
        <v>0</v>
      </c>
      <c r="K45" s="9">
        <v>5418649</v>
      </c>
      <c r="M45" s="9">
        <v>50062362254</v>
      </c>
      <c r="O45" s="9">
        <v>55803187012</v>
      </c>
      <c r="Q45" s="9">
        <v>-5740824758</v>
      </c>
    </row>
    <row r="46" spans="1:17" ht="21.75" customHeight="1" x14ac:dyDescent="0.2">
      <c r="A46" s="8" t="s">
        <v>134</v>
      </c>
      <c r="C46" s="9">
        <v>0</v>
      </c>
      <c r="E46" s="9">
        <v>0</v>
      </c>
      <c r="G46" s="9">
        <v>0</v>
      </c>
      <c r="I46" s="9">
        <v>0</v>
      </c>
      <c r="K46" s="9">
        <v>13712</v>
      </c>
      <c r="M46" s="9">
        <v>124909462878</v>
      </c>
      <c r="O46" s="9">
        <v>90667875403</v>
      </c>
      <c r="Q46" s="9">
        <v>34241587475</v>
      </c>
    </row>
    <row r="47" spans="1:17" ht="21.75" customHeight="1" x14ac:dyDescent="0.2">
      <c r="A47" s="8" t="s">
        <v>135</v>
      </c>
      <c r="C47" s="9">
        <v>0</v>
      </c>
      <c r="E47" s="9">
        <v>0</v>
      </c>
      <c r="G47" s="9">
        <v>0</v>
      </c>
      <c r="I47" s="9">
        <v>0</v>
      </c>
      <c r="K47" s="9">
        <v>38750986</v>
      </c>
      <c r="M47" s="9">
        <v>93412012762</v>
      </c>
      <c r="O47" s="9">
        <v>93951298607</v>
      </c>
      <c r="Q47" s="9">
        <v>-539285845</v>
      </c>
    </row>
    <row r="48" spans="1:17" ht="21.75" customHeight="1" x14ac:dyDescent="0.2">
      <c r="A48" s="8" t="s">
        <v>136</v>
      </c>
      <c r="C48" s="9">
        <v>0</v>
      </c>
      <c r="E48" s="9">
        <v>0</v>
      </c>
      <c r="G48" s="9">
        <v>0</v>
      </c>
      <c r="I48" s="9">
        <v>0</v>
      </c>
      <c r="K48" s="9">
        <v>14908435</v>
      </c>
      <c r="M48" s="9">
        <v>36581409280</v>
      </c>
      <c r="O48" s="9">
        <v>32277371529</v>
      </c>
      <c r="Q48" s="9">
        <v>4304037751</v>
      </c>
    </row>
    <row r="49" spans="1:17" ht="21.75" customHeight="1" x14ac:dyDescent="0.2">
      <c r="A49" s="8" t="s">
        <v>20</v>
      </c>
      <c r="C49" s="9">
        <v>0</v>
      </c>
      <c r="E49" s="9">
        <v>0</v>
      </c>
      <c r="G49" s="9">
        <v>0</v>
      </c>
      <c r="I49" s="9">
        <v>0</v>
      </c>
      <c r="K49" s="9">
        <v>5322535</v>
      </c>
      <c r="M49" s="9">
        <v>47547089782</v>
      </c>
      <c r="O49" s="9">
        <v>55269506000</v>
      </c>
      <c r="Q49" s="9">
        <v>-7722416218</v>
      </c>
    </row>
    <row r="50" spans="1:17" ht="21.75" customHeight="1" x14ac:dyDescent="0.2">
      <c r="A50" s="11" t="s">
        <v>137</v>
      </c>
      <c r="C50" s="13">
        <v>0</v>
      </c>
      <c r="E50" s="13">
        <v>0</v>
      </c>
      <c r="G50" s="13">
        <v>0</v>
      </c>
      <c r="I50" s="13">
        <v>0</v>
      </c>
      <c r="K50" s="13">
        <v>3500000</v>
      </c>
      <c r="M50" s="13">
        <v>11279585001</v>
      </c>
      <c r="O50" s="13">
        <v>7952214060</v>
      </c>
      <c r="Q50" s="13">
        <v>3327370941</v>
      </c>
    </row>
    <row r="51" spans="1:17" ht="21.75" customHeight="1" thickBot="1" x14ac:dyDescent="0.25">
      <c r="A51" s="15" t="s">
        <v>43</v>
      </c>
      <c r="C51" s="16">
        <v>1600000</v>
      </c>
      <c r="E51" s="16">
        <v>9280213331</v>
      </c>
      <c r="G51" s="16">
        <v>6631015496</v>
      </c>
      <c r="I51" s="16">
        <f>SUM(I8:I50)</f>
        <v>490130956</v>
      </c>
      <c r="K51" s="16">
        <v>378811622</v>
      </c>
      <c r="M51" s="16">
        <v>2406190712134</v>
      </c>
      <c r="O51" s="16">
        <v>2207819190489</v>
      </c>
      <c r="Q51" s="16">
        <v>198371521645</v>
      </c>
    </row>
    <row r="52" spans="1:17" ht="13.5" thickTop="1" x14ac:dyDescent="0.2">
      <c r="E52" s="44"/>
    </row>
    <row r="53" spans="1:17" x14ac:dyDescent="0.2">
      <c r="G53" s="44"/>
    </row>
    <row r="54" spans="1:17" x14ac:dyDescent="0.2">
      <c r="M54" s="4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3"/>
  <sheetViews>
    <sheetView rightToLeft="1" topLeftCell="A13" workbookViewId="0">
      <selection activeCell="L16" activeCellId="1" sqref="E16:F16 L1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9.7109375" bestFit="1" customWidth="1"/>
    <col min="13" max="13" width="1.28515625" customWidth="1"/>
    <col min="14" max="14" width="12.85546875" bestFit="1" customWidth="1"/>
    <col min="15" max="15" width="1.28515625" customWidth="1"/>
    <col min="16" max="16" width="10.7109375" bestFit="1" customWidth="1"/>
    <col min="17" max="17" width="1.28515625" customWidth="1"/>
    <col min="18" max="18" width="13.8554687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6.140625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15702012</v>
      </c>
      <c r="F9" s="26"/>
      <c r="H9" s="6">
        <v>57687648232</v>
      </c>
      <c r="J9" s="6">
        <v>53849618348.669998</v>
      </c>
      <c r="L9" s="6">
        <v>0</v>
      </c>
      <c r="N9" s="6">
        <v>0</v>
      </c>
      <c r="P9" s="6">
        <v>0</v>
      </c>
      <c r="R9" s="6">
        <v>0</v>
      </c>
      <c r="T9" s="6">
        <v>15702012</v>
      </c>
      <c r="V9" s="6">
        <v>3130</v>
      </c>
      <c r="X9" s="6">
        <v>57687648232</v>
      </c>
      <c r="Z9" s="6">
        <v>48854871139.517998</v>
      </c>
      <c r="AB9" s="7">
        <v>4.97</v>
      </c>
    </row>
    <row r="10" spans="1:28" ht="21.75" customHeight="1" x14ac:dyDescent="0.2">
      <c r="A10" s="27" t="s">
        <v>20</v>
      </c>
      <c r="B10" s="27"/>
      <c r="C10" s="27"/>
      <c r="E10" s="28">
        <v>2475000</v>
      </c>
      <c r="F10" s="28"/>
      <c r="H10" s="9">
        <v>26271357201</v>
      </c>
      <c r="J10" s="9">
        <v>26349531862.5</v>
      </c>
      <c r="L10" s="9">
        <v>0</v>
      </c>
      <c r="N10" s="9">
        <v>0</v>
      </c>
      <c r="P10" s="9">
        <v>0</v>
      </c>
      <c r="R10" s="9">
        <v>0</v>
      </c>
      <c r="T10" s="9">
        <v>2475000</v>
      </c>
      <c r="V10" s="9">
        <v>9250</v>
      </c>
      <c r="X10" s="9">
        <v>26271357201</v>
      </c>
      <c r="Z10" s="9">
        <v>22757532187.5</v>
      </c>
      <c r="AB10" s="10">
        <v>2.31</v>
      </c>
    </row>
    <row r="11" spans="1:28" ht="21.75" customHeight="1" x14ac:dyDescent="0.2">
      <c r="A11" s="27" t="s">
        <v>21</v>
      </c>
      <c r="B11" s="27"/>
      <c r="C11" s="27"/>
      <c r="E11" s="28">
        <v>205512</v>
      </c>
      <c r="F11" s="28"/>
      <c r="H11" s="9">
        <v>29352488810</v>
      </c>
      <c r="J11" s="9">
        <v>55125398699.424004</v>
      </c>
      <c r="L11" s="9">
        <v>0</v>
      </c>
      <c r="N11" s="9">
        <v>0</v>
      </c>
      <c r="P11" s="9">
        <v>0</v>
      </c>
      <c r="R11" s="9">
        <v>0</v>
      </c>
      <c r="T11" s="9">
        <v>205512</v>
      </c>
      <c r="V11" s="9">
        <v>269070</v>
      </c>
      <c r="X11" s="9">
        <v>29352488810</v>
      </c>
      <c r="Z11" s="9">
        <v>54968096012.652</v>
      </c>
      <c r="AB11" s="10">
        <v>5.59</v>
      </c>
    </row>
    <row r="12" spans="1:28" ht="21.75" customHeight="1" x14ac:dyDescent="0.2">
      <c r="A12" s="27" t="s">
        <v>22</v>
      </c>
      <c r="B12" s="27"/>
      <c r="C12" s="27"/>
      <c r="E12" s="28">
        <v>574864</v>
      </c>
      <c r="F12" s="28"/>
      <c r="H12" s="9">
        <v>24221397601</v>
      </c>
      <c r="J12" s="9">
        <v>26069255170.703999</v>
      </c>
      <c r="L12" s="9">
        <v>0</v>
      </c>
      <c r="N12" s="9">
        <v>0</v>
      </c>
      <c r="P12" s="9">
        <v>0</v>
      </c>
      <c r="R12" s="9">
        <v>0</v>
      </c>
      <c r="T12" s="9">
        <v>574864</v>
      </c>
      <c r="V12" s="9">
        <v>35880</v>
      </c>
      <c r="X12" s="9">
        <v>24221397601</v>
      </c>
      <c r="Z12" s="9">
        <v>20503394904.096001</v>
      </c>
      <c r="AB12" s="10">
        <v>2.08</v>
      </c>
    </row>
    <row r="13" spans="1:28" ht="21.75" customHeight="1" x14ac:dyDescent="0.2">
      <c r="A13" s="27" t="s">
        <v>23</v>
      </c>
      <c r="B13" s="27"/>
      <c r="C13" s="27"/>
      <c r="E13" s="28">
        <v>11228650</v>
      </c>
      <c r="F13" s="28"/>
      <c r="H13" s="9">
        <v>57294711563</v>
      </c>
      <c r="J13" s="9">
        <v>68712284162.07</v>
      </c>
      <c r="L13" s="9">
        <v>0</v>
      </c>
      <c r="N13" s="9">
        <v>0</v>
      </c>
      <c r="P13" s="9">
        <v>0</v>
      </c>
      <c r="R13" s="9">
        <v>0</v>
      </c>
      <c r="T13" s="9">
        <v>11228650</v>
      </c>
      <c r="V13" s="9">
        <v>5870</v>
      </c>
      <c r="X13" s="9">
        <v>57294711563</v>
      </c>
      <c r="Z13" s="9">
        <v>65519998055.775002</v>
      </c>
      <c r="AB13" s="10">
        <v>6.66</v>
      </c>
    </row>
    <row r="14" spans="1:28" ht="21.75" customHeight="1" x14ac:dyDescent="0.2">
      <c r="A14" s="27" t="s">
        <v>24</v>
      </c>
      <c r="B14" s="27"/>
      <c r="C14" s="27"/>
      <c r="E14" s="28">
        <v>200000</v>
      </c>
      <c r="F14" s="28"/>
      <c r="H14" s="9">
        <v>5424921360</v>
      </c>
      <c r="J14" s="9">
        <v>7008052500</v>
      </c>
      <c r="L14" s="9">
        <v>0</v>
      </c>
      <c r="N14" s="9">
        <v>0</v>
      </c>
      <c r="P14" s="9">
        <v>-100000</v>
      </c>
      <c r="R14" s="9">
        <v>3461218387</v>
      </c>
      <c r="T14" s="9">
        <v>100000</v>
      </c>
      <c r="V14" s="9">
        <v>31550</v>
      </c>
      <c r="X14" s="9">
        <v>2712460685</v>
      </c>
      <c r="Z14" s="9">
        <v>3136227750</v>
      </c>
      <c r="AB14" s="10">
        <v>0.32</v>
      </c>
    </row>
    <row r="15" spans="1:28" ht="21.75" customHeight="1" x14ac:dyDescent="0.2">
      <c r="A15" s="27" t="s">
        <v>25</v>
      </c>
      <c r="B15" s="27"/>
      <c r="C15" s="27"/>
      <c r="E15" s="28">
        <v>5737091</v>
      </c>
      <c r="F15" s="28"/>
      <c r="H15" s="9">
        <v>16312641486</v>
      </c>
      <c r="J15" s="9">
        <v>41232366880.816498</v>
      </c>
      <c r="L15" s="9">
        <v>0</v>
      </c>
      <c r="N15" s="9">
        <v>0</v>
      </c>
      <c r="P15" s="9">
        <v>0</v>
      </c>
      <c r="R15" s="9">
        <v>0</v>
      </c>
      <c r="T15" s="9">
        <v>5737091</v>
      </c>
      <c r="V15" s="9">
        <v>7180</v>
      </c>
      <c r="X15" s="9">
        <v>16312641486</v>
      </c>
      <c r="Z15" s="9">
        <v>40947219115.389</v>
      </c>
      <c r="AB15" s="10">
        <v>4.16</v>
      </c>
    </row>
    <row r="16" spans="1:28" ht="21.75" customHeight="1" x14ac:dyDescent="0.2">
      <c r="A16" s="27" t="s">
        <v>26</v>
      </c>
      <c r="B16" s="27"/>
      <c r="C16" s="27"/>
      <c r="E16" s="28">
        <v>1375832</v>
      </c>
      <c r="F16" s="28"/>
      <c r="H16" s="9">
        <v>35661280803</v>
      </c>
      <c r="J16" s="9">
        <v>40167757134.251999</v>
      </c>
      <c r="L16" s="9">
        <v>6540361</v>
      </c>
      <c r="N16" s="9">
        <v>0</v>
      </c>
      <c r="P16" s="9">
        <v>0</v>
      </c>
      <c r="R16" s="9">
        <v>0</v>
      </c>
      <c r="T16" s="9">
        <v>7916193</v>
      </c>
      <c r="V16" s="9">
        <v>4890</v>
      </c>
      <c r="X16" s="9">
        <v>35661280803</v>
      </c>
      <c r="Z16" s="9">
        <v>38479858176.568497</v>
      </c>
      <c r="AB16" s="10">
        <v>3.91</v>
      </c>
    </row>
    <row r="17" spans="1:28" ht="21.75" customHeight="1" x14ac:dyDescent="0.2">
      <c r="A17" s="27" t="s">
        <v>27</v>
      </c>
      <c r="B17" s="27"/>
      <c r="C17" s="27"/>
      <c r="E17" s="28">
        <v>3870532</v>
      </c>
      <c r="F17" s="28"/>
      <c r="H17" s="9">
        <v>22706651272</v>
      </c>
      <c r="J17" s="9">
        <v>43746101544.402</v>
      </c>
      <c r="L17" s="9">
        <v>0</v>
      </c>
      <c r="N17" s="9">
        <v>0</v>
      </c>
      <c r="P17" s="9">
        <v>0</v>
      </c>
      <c r="R17" s="9">
        <v>0</v>
      </c>
      <c r="T17" s="9">
        <v>3870532</v>
      </c>
      <c r="V17" s="9">
        <v>10320</v>
      </c>
      <c r="X17" s="9">
        <v>22706651272</v>
      </c>
      <c r="Z17" s="9">
        <v>39706224093.071999</v>
      </c>
      <c r="AB17" s="10">
        <v>4.04</v>
      </c>
    </row>
    <row r="18" spans="1:28" ht="21.75" customHeight="1" x14ac:dyDescent="0.2">
      <c r="A18" s="27" t="s">
        <v>28</v>
      </c>
      <c r="B18" s="27"/>
      <c r="C18" s="27"/>
      <c r="E18" s="28">
        <v>4670431</v>
      </c>
      <c r="F18" s="28"/>
      <c r="H18" s="9">
        <v>23272325182</v>
      </c>
      <c r="J18" s="9">
        <v>34587682419.847504</v>
      </c>
      <c r="L18" s="9">
        <v>0</v>
      </c>
      <c r="N18" s="9">
        <v>0</v>
      </c>
      <c r="P18" s="9">
        <v>0</v>
      </c>
      <c r="R18" s="9">
        <v>0</v>
      </c>
      <c r="T18" s="9">
        <v>4670431</v>
      </c>
      <c r="V18" s="9">
        <v>6550</v>
      </c>
      <c r="X18" s="9">
        <v>23272325182</v>
      </c>
      <c r="Z18" s="9">
        <v>30409304677.852501</v>
      </c>
      <c r="AB18" s="10">
        <v>3.09</v>
      </c>
    </row>
    <row r="19" spans="1:28" ht="21.75" customHeight="1" x14ac:dyDescent="0.2">
      <c r="A19" s="27" t="s">
        <v>29</v>
      </c>
      <c r="B19" s="27"/>
      <c r="C19" s="27"/>
      <c r="E19" s="28">
        <v>7370823</v>
      </c>
      <c r="F19" s="28"/>
      <c r="H19" s="9">
        <v>41987973245</v>
      </c>
      <c r="J19" s="9">
        <v>38979462328.758003</v>
      </c>
      <c r="L19" s="9">
        <v>0</v>
      </c>
      <c r="N19" s="9">
        <v>0</v>
      </c>
      <c r="P19" s="9">
        <v>0</v>
      </c>
      <c r="R19" s="9">
        <v>0</v>
      </c>
      <c r="T19" s="9">
        <v>7370823</v>
      </c>
      <c r="V19" s="9">
        <v>4595</v>
      </c>
      <c r="X19" s="9">
        <v>41987973245</v>
      </c>
      <c r="Z19" s="9">
        <v>33667411541.4743</v>
      </c>
      <c r="AB19" s="10">
        <v>3.42</v>
      </c>
    </row>
    <row r="20" spans="1:28" ht="21.75" customHeight="1" x14ac:dyDescent="0.2">
      <c r="A20" s="27" t="s">
        <v>30</v>
      </c>
      <c r="B20" s="27"/>
      <c r="C20" s="27"/>
      <c r="E20" s="28">
        <v>2406851</v>
      </c>
      <c r="F20" s="28"/>
      <c r="H20" s="9">
        <v>59145471230</v>
      </c>
      <c r="J20" s="9">
        <v>47970231242.827499</v>
      </c>
      <c r="L20" s="9">
        <v>0</v>
      </c>
      <c r="N20" s="9">
        <v>0</v>
      </c>
      <c r="P20" s="9">
        <v>0</v>
      </c>
      <c r="R20" s="9">
        <v>0</v>
      </c>
      <c r="T20" s="9">
        <v>2406851</v>
      </c>
      <c r="V20" s="9">
        <v>14260</v>
      </c>
      <c r="X20" s="9">
        <v>59145471230</v>
      </c>
      <c r="Z20" s="9">
        <v>34117481173.202999</v>
      </c>
      <c r="AB20" s="10">
        <v>3.47</v>
      </c>
    </row>
    <row r="21" spans="1:28" ht="21.75" customHeight="1" x14ac:dyDescent="0.2">
      <c r="A21" s="27" t="s">
        <v>31</v>
      </c>
      <c r="B21" s="27"/>
      <c r="C21" s="27"/>
      <c r="E21" s="28">
        <v>644254</v>
      </c>
      <c r="F21" s="28"/>
      <c r="H21" s="9">
        <v>14353270586</v>
      </c>
      <c r="J21" s="9">
        <v>82287654291.063004</v>
      </c>
      <c r="L21" s="9">
        <v>0</v>
      </c>
      <c r="N21" s="9">
        <v>0</v>
      </c>
      <c r="P21" s="9">
        <v>0</v>
      </c>
      <c r="R21" s="9">
        <v>0</v>
      </c>
      <c r="T21" s="9">
        <v>644254</v>
      </c>
      <c r="V21" s="9">
        <v>108050</v>
      </c>
      <c r="X21" s="9">
        <v>14353270586</v>
      </c>
      <c r="Z21" s="9">
        <v>69197455414.035004</v>
      </c>
      <c r="AB21" s="10">
        <v>7.03</v>
      </c>
    </row>
    <row r="22" spans="1:28" ht="21.75" customHeight="1" x14ac:dyDescent="0.2">
      <c r="A22" s="27" t="s">
        <v>32</v>
      </c>
      <c r="B22" s="27"/>
      <c r="C22" s="27"/>
      <c r="E22" s="28">
        <v>495617</v>
      </c>
      <c r="F22" s="28"/>
      <c r="H22" s="9">
        <v>7866907270</v>
      </c>
      <c r="J22" s="9">
        <v>23066719451.757</v>
      </c>
      <c r="L22" s="9">
        <v>0</v>
      </c>
      <c r="N22" s="9">
        <v>0</v>
      </c>
      <c r="P22" s="9">
        <v>0</v>
      </c>
      <c r="R22" s="9">
        <v>0</v>
      </c>
      <c r="T22" s="9">
        <v>495617</v>
      </c>
      <c r="V22" s="9">
        <v>39910</v>
      </c>
      <c r="X22" s="9">
        <v>7866907270</v>
      </c>
      <c r="Z22" s="9">
        <v>19662383026.9035</v>
      </c>
      <c r="AB22" s="10">
        <v>2</v>
      </c>
    </row>
    <row r="23" spans="1:28" ht="21.75" customHeight="1" x14ac:dyDescent="0.2">
      <c r="A23" s="27" t="s">
        <v>33</v>
      </c>
      <c r="B23" s="27"/>
      <c r="C23" s="27"/>
      <c r="E23" s="28">
        <v>15291779</v>
      </c>
      <c r="F23" s="28"/>
      <c r="H23" s="9">
        <v>42378502797</v>
      </c>
      <c r="J23" s="9">
        <v>48748942878.244698</v>
      </c>
      <c r="L23" s="9">
        <v>0</v>
      </c>
      <c r="N23" s="9">
        <v>0</v>
      </c>
      <c r="P23" s="9">
        <v>0</v>
      </c>
      <c r="R23" s="9">
        <v>0</v>
      </c>
      <c r="T23" s="9">
        <v>15291779</v>
      </c>
      <c r="V23" s="9">
        <v>2679</v>
      </c>
      <c r="X23" s="9">
        <v>42378502797</v>
      </c>
      <c r="Z23" s="9">
        <v>40722924219.151001</v>
      </c>
      <c r="AB23" s="10">
        <v>4.1399999999999997</v>
      </c>
    </row>
    <row r="24" spans="1:28" ht="21.75" customHeight="1" x14ac:dyDescent="0.2">
      <c r="A24" s="27" t="s">
        <v>34</v>
      </c>
      <c r="B24" s="27"/>
      <c r="C24" s="27"/>
      <c r="E24" s="28">
        <v>1500000</v>
      </c>
      <c r="F24" s="28"/>
      <c r="H24" s="9">
        <v>3918554821</v>
      </c>
      <c r="J24" s="9">
        <v>6077621700</v>
      </c>
      <c r="L24" s="9">
        <v>0</v>
      </c>
      <c r="N24" s="9">
        <v>0</v>
      </c>
      <c r="P24" s="9">
        <v>-1500000</v>
      </c>
      <c r="R24" s="9">
        <v>5818994944</v>
      </c>
      <c r="T24" s="9">
        <v>0</v>
      </c>
      <c r="V24" s="9">
        <v>0</v>
      </c>
      <c r="X24" s="9">
        <v>0</v>
      </c>
      <c r="Z24" s="9">
        <v>0</v>
      </c>
      <c r="AB24" s="10">
        <v>0</v>
      </c>
    </row>
    <row r="25" spans="1:28" ht="21.75" customHeight="1" x14ac:dyDescent="0.2">
      <c r="A25" s="27" t="s">
        <v>35</v>
      </c>
      <c r="B25" s="27"/>
      <c r="C25" s="27"/>
      <c r="E25" s="28">
        <v>20296011</v>
      </c>
      <c r="F25" s="28"/>
      <c r="H25" s="9">
        <v>46187627452</v>
      </c>
      <c r="J25" s="9">
        <v>63612562413.036102</v>
      </c>
      <c r="L25" s="9">
        <v>0</v>
      </c>
      <c r="N25" s="9">
        <v>0</v>
      </c>
      <c r="P25" s="9">
        <v>0</v>
      </c>
      <c r="R25" s="9">
        <v>0</v>
      </c>
      <c r="T25" s="9">
        <v>20296011</v>
      </c>
      <c r="V25" s="9">
        <v>2146</v>
      </c>
      <c r="X25" s="9">
        <v>46187627452</v>
      </c>
      <c r="Z25" s="9">
        <v>43296085930.344299</v>
      </c>
      <c r="AB25" s="10">
        <v>4.4000000000000004</v>
      </c>
    </row>
    <row r="26" spans="1:28" ht="21.75" customHeight="1" x14ac:dyDescent="0.2">
      <c r="A26" s="27" t="s">
        <v>36</v>
      </c>
      <c r="B26" s="27"/>
      <c r="C26" s="27"/>
      <c r="E26" s="28">
        <v>15571808</v>
      </c>
      <c r="F26" s="28"/>
      <c r="H26" s="9">
        <v>40634855069</v>
      </c>
      <c r="J26" s="9">
        <v>30246270320.649601</v>
      </c>
      <c r="L26" s="9">
        <v>0</v>
      </c>
      <c r="N26" s="9">
        <v>0</v>
      </c>
      <c r="P26" s="9">
        <v>0</v>
      </c>
      <c r="R26" s="9">
        <v>0</v>
      </c>
      <c r="T26" s="9">
        <v>15571808</v>
      </c>
      <c r="V26" s="9">
        <v>1435</v>
      </c>
      <c r="X26" s="9">
        <v>40634855069</v>
      </c>
      <c r="Z26" s="9">
        <v>22212588490.344002</v>
      </c>
      <c r="AB26" s="10">
        <v>2.2599999999999998</v>
      </c>
    </row>
    <row r="27" spans="1:28" ht="21.75" customHeight="1" x14ac:dyDescent="0.2">
      <c r="A27" s="27" t="s">
        <v>37</v>
      </c>
      <c r="B27" s="27"/>
      <c r="C27" s="27"/>
      <c r="E27" s="28">
        <v>13198888</v>
      </c>
      <c r="F27" s="28"/>
      <c r="H27" s="9">
        <v>53743290844</v>
      </c>
      <c r="J27" s="9">
        <v>88562393660.699997</v>
      </c>
      <c r="L27" s="9">
        <v>0</v>
      </c>
      <c r="N27" s="9">
        <v>0</v>
      </c>
      <c r="P27" s="9">
        <v>0</v>
      </c>
      <c r="R27" s="9">
        <v>0</v>
      </c>
      <c r="T27" s="9">
        <v>13198888</v>
      </c>
      <c r="V27" s="9">
        <v>5440</v>
      </c>
      <c r="X27" s="9">
        <v>53743290844</v>
      </c>
      <c r="Z27" s="9">
        <v>71374729113.216003</v>
      </c>
      <c r="AB27" s="10">
        <v>7.26</v>
      </c>
    </row>
    <row r="28" spans="1:28" ht="21.75" customHeight="1" x14ac:dyDescent="0.2">
      <c r="A28" s="27" t="s">
        <v>38</v>
      </c>
      <c r="B28" s="27"/>
      <c r="C28" s="27"/>
      <c r="E28" s="28">
        <v>2004728</v>
      </c>
      <c r="F28" s="28"/>
      <c r="H28" s="9">
        <v>27291208892</v>
      </c>
      <c r="J28" s="9">
        <v>29991638019.419998</v>
      </c>
      <c r="L28" s="9">
        <v>0</v>
      </c>
      <c r="N28" s="9">
        <v>0</v>
      </c>
      <c r="P28" s="9">
        <v>0</v>
      </c>
      <c r="R28" s="9">
        <v>0</v>
      </c>
      <c r="T28" s="9">
        <v>2004728</v>
      </c>
      <c r="V28" s="9">
        <v>13010</v>
      </c>
      <c r="X28" s="9">
        <v>27291208892</v>
      </c>
      <c r="Z28" s="9">
        <v>25926326287.883999</v>
      </c>
      <c r="AB28" s="10">
        <v>2.64</v>
      </c>
    </row>
    <row r="29" spans="1:28" ht="21.75" customHeight="1" x14ac:dyDescent="0.2">
      <c r="A29" s="27" t="s">
        <v>39</v>
      </c>
      <c r="B29" s="27"/>
      <c r="C29" s="27"/>
      <c r="E29" s="28">
        <v>3930664</v>
      </c>
      <c r="F29" s="28"/>
      <c r="H29" s="9">
        <v>45902928613</v>
      </c>
      <c r="J29" s="9">
        <v>42393950558.82</v>
      </c>
      <c r="L29" s="9">
        <v>0</v>
      </c>
      <c r="N29" s="9">
        <v>0</v>
      </c>
      <c r="P29" s="9">
        <v>0</v>
      </c>
      <c r="R29" s="9">
        <v>0</v>
      </c>
      <c r="T29" s="9">
        <v>3930664</v>
      </c>
      <c r="V29" s="9">
        <v>9430</v>
      </c>
      <c r="X29" s="9">
        <v>45902928613</v>
      </c>
      <c r="Z29" s="9">
        <v>36845617858.956001</v>
      </c>
      <c r="AB29" s="10">
        <v>3.75</v>
      </c>
    </row>
    <row r="30" spans="1:28" ht="21.75" customHeight="1" x14ac:dyDescent="0.2">
      <c r="A30" s="27" t="s">
        <v>40</v>
      </c>
      <c r="B30" s="27"/>
      <c r="C30" s="27"/>
      <c r="E30" s="28">
        <v>5959329</v>
      </c>
      <c r="F30" s="28"/>
      <c r="H30" s="9">
        <v>24146437876</v>
      </c>
      <c r="J30" s="9">
        <v>34713884015.757004</v>
      </c>
      <c r="L30" s="9">
        <v>0</v>
      </c>
      <c r="N30" s="9">
        <v>0</v>
      </c>
      <c r="P30" s="9">
        <v>0</v>
      </c>
      <c r="R30" s="9">
        <v>0</v>
      </c>
      <c r="T30" s="9">
        <v>5959329</v>
      </c>
      <c r="V30" s="9">
        <v>3576</v>
      </c>
      <c r="X30" s="9">
        <v>19041974156</v>
      </c>
      <c r="Z30" s="9">
        <v>21183762669.001202</v>
      </c>
      <c r="AB30" s="10">
        <v>2.15</v>
      </c>
    </row>
    <row r="31" spans="1:28" ht="21.75" customHeight="1" x14ac:dyDescent="0.2">
      <c r="A31" s="27" t="s">
        <v>41</v>
      </c>
      <c r="B31" s="27"/>
      <c r="C31" s="27"/>
      <c r="E31" s="28">
        <v>3088300</v>
      </c>
      <c r="F31" s="28"/>
      <c r="H31" s="9">
        <v>15361858123</v>
      </c>
      <c r="J31" s="9">
        <v>25910163750.599998</v>
      </c>
      <c r="L31" s="9">
        <v>0</v>
      </c>
      <c r="N31" s="9">
        <v>0</v>
      </c>
      <c r="P31" s="9">
        <v>0</v>
      </c>
      <c r="R31" s="9">
        <v>0</v>
      </c>
      <c r="T31" s="9">
        <v>3088300</v>
      </c>
      <c r="V31" s="9">
        <v>5900</v>
      </c>
      <c r="X31" s="9">
        <v>15361858123</v>
      </c>
      <c r="Z31" s="9">
        <v>18112555228.5</v>
      </c>
      <c r="AB31" s="10">
        <v>1.84</v>
      </c>
    </row>
    <row r="32" spans="1:28" ht="21.75" customHeight="1" x14ac:dyDescent="0.2">
      <c r="A32" s="29" t="s">
        <v>42</v>
      </c>
      <c r="B32" s="29"/>
      <c r="C32" s="29"/>
      <c r="D32" s="12"/>
      <c r="E32" s="28">
        <v>0</v>
      </c>
      <c r="F32" s="39"/>
      <c r="H32" s="13">
        <v>0</v>
      </c>
      <c r="J32" s="13">
        <v>0</v>
      </c>
      <c r="L32" s="38">
        <v>2325496</v>
      </c>
      <c r="N32" s="13">
        <v>0</v>
      </c>
      <c r="P32" s="38">
        <v>0</v>
      </c>
      <c r="R32" s="13">
        <v>0</v>
      </c>
      <c r="T32" s="38">
        <v>2325496</v>
      </c>
      <c r="V32" s="38">
        <v>2576</v>
      </c>
      <c r="X32" s="13">
        <v>5104463720</v>
      </c>
      <c r="Z32" s="13">
        <v>5954834353.7088003</v>
      </c>
      <c r="AB32" s="14">
        <v>0.61</v>
      </c>
    </row>
    <row r="33" spans="1:28" ht="21.75" customHeight="1" x14ac:dyDescent="0.2">
      <c r="A33" s="31" t="s">
        <v>43</v>
      </c>
      <c r="B33" s="31"/>
      <c r="C33" s="31"/>
      <c r="D33" s="31"/>
      <c r="F33" s="38"/>
      <c r="H33" s="16">
        <v>721124310328</v>
      </c>
      <c r="J33" s="16">
        <v>959409543354.31897</v>
      </c>
      <c r="L33" s="38"/>
      <c r="N33" s="16">
        <v>0</v>
      </c>
      <c r="P33" s="38"/>
      <c r="R33" s="16">
        <v>9280213331</v>
      </c>
      <c r="T33" s="38"/>
      <c r="V33" s="38"/>
      <c r="X33" s="16">
        <v>714493294832</v>
      </c>
      <c r="Z33" s="16">
        <v>807556881419.14404</v>
      </c>
      <c r="AB33" s="17">
        <v>82.1</v>
      </c>
    </row>
  </sheetData>
  <mergeCells count="62">
    <mergeCell ref="A32:C32"/>
    <mergeCell ref="E32:F32"/>
    <mergeCell ref="A33:D33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2" t="s">
        <v>216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35" customHeight="1" x14ac:dyDescent="0.2"/>
    <row r="7" spans="1:25" ht="14.45" customHeight="1" x14ac:dyDescent="0.2">
      <c r="E7" s="23" t="s">
        <v>112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113</v>
      </c>
    </row>
    <row r="8" spans="1:25" ht="29.1" customHeight="1" x14ac:dyDescent="0.2">
      <c r="A8" s="2" t="s">
        <v>217</v>
      </c>
      <c r="C8" s="2" t="s">
        <v>218</v>
      </c>
      <c r="E8" s="19" t="s">
        <v>48</v>
      </c>
      <c r="F8" s="3"/>
      <c r="G8" s="19" t="s">
        <v>13</v>
      </c>
      <c r="H8" s="3"/>
      <c r="I8" s="19" t="s">
        <v>47</v>
      </c>
      <c r="J8" s="3"/>
      <c r="K8" s="19" t="s">
        <v>219</v>
      </c>
      <c r="L8" s="3"/>
      <c r="M8" s="19" t="s">
        <v>220</v>
      </c>
      <c r="N8" s="3"/>
      <c r="O8" s="19" t="s">
        <v>221</v>
      </c>
      <c r="P8" s="3"/>
      <c r="Q8" s="19" t="s">
        <v>222</v>
      </c>
      <c r="R8" s="3"/>
      <c r="S8" s="19" t="s">
        <v>223</v>
      </c>
      <c r="T8" s="3"/>
      <c r="U8" s="19" t="s">
        <v>224</v>
      </c>
      <c r="V8" s="3"/>
      <c r="W8" s="19" t="s">
        <v>225</v>
      </c>
      <c r="Y8" s="19" t="s">
        <v>225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1"/>
  <sheetViews>
    <sheetView rightToLeft="1" topLeftCell="A13" workbookViewId="0">
      <selection activeCell="I31" sqref="C31:I31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2" bestFit="1" customWidth="1"/>
    <col min="4" max="4" width="1.28515625" customWidth="1"/>
    <col min="5" max="5" width="16" bestFit="1" customWidth="1"/>
    <col min="6" max="6" width="1.28515625" customWidth="1"/>
    <col min="7" max="7" width="15.710937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26.28515625" bestFit="1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22" t="s">
        <v>226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4.45" customHeight="1" x14ac:dyDescent="0.2">
      <c r="A6" s="23" t="s">
        <v>96</v>
      </c>
      <c r="C6" s="23" t="s">
        <v>112</v>
      </c>
      <c r="D6" s="23"/>
      <c r="E6" s="23"/>
      <c r="F6" s="23"/>
      <c r="G6" s="23"/>
      <c r="H6" s="23"/>
      <c r="I6" s="23"/>
      <c r="K6" s="23" t="s">
        <v>113</v>
      </c>
      <c r="L6" s="23"/>
      <c r="M6" s="23"/>
      <c r="N6" s="23"/>
      <c r="O6" s="23"/>
      <c r="P6" s="23"/>
      <c r="Q6" s="23"/>
    </row>
    <row r="7" spans="1:17" ht="29.1" customHeight="1" x14ac:dyDescent="0.2">
      <c r="A7" s="23"/>
      <c r="C7" s="19" t="s">
        <v>13</v>
      </c>
      <c r="D7" s="3"/>
      <c r="E7" s="19" t="s">
        <v>15</v>
      </c>
      <c r="F7" s="3"/>
      <c r="G7" s="19" t="s">
        <v>214</v>
      </c>
      <c r="H7" s="3"/>
      <c r="I7" s="19" t="s">
        <v>227</v>
      </c>
      <c r="K7" s="19" t="s">
        <v>13</v>
      </c>
      <c r="L7" s="3"/>
      <c r="M7" s="19" t="s">
        <v>15</v>
      </c>
      <c r="N7" s="3"/>
      <c r="O7" s="19" t="s">
        <v>214</v>
      </c>
      <c r="P7" s="3"/>
      <c r="Q7" s="19" t="s">
        <v>227</v>
      </c>
    </row>
    <row r="8" spans="1:17" ht="21.75" customHeight="1" x14ac:dyDescent="0.2">
      <c r="A8" s="5" t="s">
        <v>32</v>
      </c>
      <c r="C8" s="6">
        <v>495617</v>
      </c>
      <c r="E8" s="6">
        <v>19662383026</v>
      </c>
      <c r="G8" s="6">
        <v>23066719451</v>
      </c>
      <c r="I8" s="6">
        <v>-3404336424</v>
      </c>
      <c r="K8" s="6">
        <v>495617</v>
      </c>
      <c r="M8" s="6">
        <v>19662383026</v>
      </c>
      <c r="O8" s="6">
        <v>16864028370</v>
      </c>
      <c r="Q8" s="6">
        <v>2798354656</v>
      </c>
    </row>
    <row r="9" spans="1:17" ht="21.75" customHeight="1" x14ac:dyDescent="0.2">
      <c r="A9" s="8" t="s">
        <v>22</v>
      </c>
      <c r="C9" s="9">
        <v>574864</v>
      </c>
      <c r="E9" s="9">
        <v>20503394904</v>
      </c>
      <c r="G9" s="9">
        <v>26069255170</v>
      </c>
      <c r="I9" s="9">
        <v>-5565860265</v>
      </c>
      <c r="K9" s="9">
        <v>574864</v>
      </c>
      <c r="M9" s="9">
        <v>20503394904</v>
      </c>
      <c r="O9" s="9">
        <v>24221397601</v>
      </c>
      <c r="Q9" s="9">
        <v>-3718002696</v>
      </c>
    </row>
    <row r="10" spans="1:17" ht="21.75" customHeight="1" x14ac:dyDescent="0.2">
      <c r="A10" s="8" t="s">
        <v>26</v>
      </c>
      <c r="C10" s="9">
        <v>7916193</v>
      </c>
      <c r="E10" s="9">
        <v>38479858176</v>
      </c>
      <c r="G10" s="9">
        <v>40167757134</v>
      </c>
      <c r="I10" s="9">
        <v>-1687898957</v>
      </c>
      <c r="K10" s="9">
        <v>7916193</v>
      </c>
      <c r="M10" s="9">
        <v>38479858176</v>
      </c>
      <c r="O10" s="9">
        <v>39894228036</v>
      </c>
      <c r="Q10" s="9">
        <v>-1414369859</v>
      </c>
    </row>
    <row r="11" spans="1:17" ht="21.75" customHeight="1" x14ac:dyDescent="0.2">
      <c r="A11" s="8" t="s">
        <v>42</v>
      </c>
      <c r="C11" s="9">
        <v>2325496</v>
      </c>
      <c r="E11" s="9">
        <v>5954834353</v>
      </c>
      <c r="G11" s="9">
        <v>5104463720</v>
      </c>
      <c r="I11" s="9">
        <v>850370633</v>
      </c>
      <c r="K11" s="9">
        <v>2325496</v>
      </c>
      <c r="M11" s="9">
        <v>5954834353</v>
      </c>
      <c r="O11" s="9">
        <v>5104463720</v>
      </c>
      <c r="Q11" s="9">
        <v>850370633</v>
      </c>
    </row>
    <row r="12" spans="1:17" ht="21.75" customHeight="1" x14ac:dyDescent="0.2">
      <c r="A12" s="8" t="s">
        <v>35</v>
      </c>
      <c r="C12" s="9">
        <v>20296011</v>
      </c>
      <c r="E12" s="9">
        <v>43296085930</v>
      </c>
      <c r="G12" s="9">
        <v>63612562413</v>
      </c>
      <c r="I12" s="9">
        <v>-20316476482</v>
      </c>
      <c r="K12" s="9">
        <v>20296011</v>
      </c>
      <c r="M12" s="9">
        <v>43296085930</v>
      </c>
      <c r="O12" s="9">
        <v>83040971496</v>
      </c>
      <c r="Q12" s="9">
        <v>-39744885565</v>
      </c>
    </row>
    <row r="13" spans="1:17" ht="21.75" customHeight="1" x14ac:dyDescent="0.2">
      <c r="A13" s="8" t="s">
        <v>33</v>
      </c>
      <c r="C13" s="9">
        <v>15291779</v>
      </c>
      <c r="E13" s="9">
        <v>40722924219</v>
      </c>
      <c r="G13" s="9">
        <v>48748942878</v>
      </c>
      <c r="I13" s="9">
        <v>-8026018658</v>
      </c>
      <c r="K13" s="9">
        <v>15291779</v>
      </c>
      <c r="M13" s="9">
        <v>40722924219</v>
      </c>
      <c r="O13" s="9">
        <v>37885052768</v>
      </c>
      <c r="Q13" s="9">
        <v>2837871451</v>
      </c>
    </row>
    <row r="14" spans="1:17" ht="21.75" customHeight="1" x14ac:dyDescent="0.2">
      <c r="A14" s="8" t="s">
        <v>30</v>
      </c>
      <c r="C14" s="9">
        <v>2406851</v>
      </c>
      <c r="E14" s="9">
        <v>34117481173</v>
      </c>
      <c r="G14" s="9">
        <v>47970231242</v>
      </c>
      <c r="I14" s="9">
        <v>-13852750068</v>
      </c>
      <c r="K14" s="9">
        <v>2406851</v>
      </c>
      <c r="M14" s="9">
        <v>34117481173</v>
      </c>
      <c r="O14" s="9">
        <v>58963610305</v>
      </c>
      <c r="Q14" s="9">
        <v>-24846129131</v>
      </c>
    </row>
    <row r="15" spans="1:17" ht="21.75" customHeight="1" x14ac:dyDescent="0.2">
      <c r="A15" s="8" t="s">
        <v>36</v>
      </c>
      <c r="C15" s="9">
        <v>15571808</v>
      </c>
      <c r="E15" s="9">
        <v>22212588490</v>
      </c>
      <c r="G15" s="9">
        <v>30246270320</v>
      </c>
      <c r="I15" s="9">
        <v>-8033681829</v>
      </c>
      <c r="K15" s="9">
        <v>15571808</v>
      </c>
      <c r="M15" s="9">
        <v>22212588490</v>
      </c>
      <c r="O15" s="9">
        <v>27521938849</v>
      </c>
      <c r="Q15" s="9">
        <v>-5309350358</v>
      </c>
    </row>
    <row r="16" spans="1:17" ht="21.75" customHeight="1" x14ac:dyDescent="0.2">
      <c r="A16" s="8" t="s">
        <v>39</v>
      </c>
      <c r="C16" s="9">
        <v>3930664</v>
      </c>
      <c r="E16" s="9">
        <v>36845617858</v>
      </c>
      <c r="G16" s="9">
        <v>42393950558</v>
      </c>
      <c r="I16" s="9">
        <v>-5548332699</v>
      </c>
      <c r="K16" s="9">
        <v>3930664</v>
      </c>
      <c r="M16" s="9">
        <v>36845617858</v>
      </c>
      <c r="O16" s="9">
        <v>45902928613</v>
      </c>
      <c r="Q16" s="9">
        <v>-9057310754</v>
      </c>
    </row>
    <row r="17" spans="1:17" ht="21.75" customHeight="1" x14ac:dyDescent="0.2">
      <c r="A17" s="8" t="s">
        <v>29</v>
      </c>
      <c r="C17" s="9">
        <v>7370823</v>
      </c>
      <c r="E17" s="9">
        <v>33667411541</v>
      </c>
      <c r="G17" s="9">
        <v>38979462328</v>
      </c>
      <c r="I17" s="9">
        <v>-5312050786</v>
      </c>
      <c r="K17" s="9">
        <v>7370823</v>
      </c>
      <c r="M17" s="9">
        <v>33667411541</v>
      </c>
      <c r="O17" s="9">
        <v>46184350337</v>
      </c>
      <c r="Q17" s="9">
        <v>-12516938795</v>
      </c>
    </row>
    <row r="18" spans="1:17" ht="21.75" customHeight="1" x14ac:dyDescent="0.2">
      <c r="A18" s="8" t="s">
        <v>31</v>
      </c>
      <c r="C18" s="9">
        <v>644254</v>
      </c>
      <c r="E18" s="9">
        <v>69197455414</v>
      </c>
      <c r="G18" s="9">
        <v>82287654291</v>
      </c>
      <c r="I18" s="9">
        <v>-13090198876</v>
      </c>
      <c r="K18" s="9">
        <v>644254</v>
      </c>
      <c r="M18" s="9">
        <v>69197455414</v>
      </c>
      <c r="O18" s="9">
        <v>37855266909</v>
      </c>
      <c r="Q18" s="9">
        <v>31342188505</v>
      </c>
    </row>
    <row r="19" spans="1:17" ht="21.75" customHeight="1" x14ac:dyDescent="0.2">
      <c r="A19" s="8" t="s">
        <v>21</v>
      </c>
      <c r="C19" s="9">
        <v>205512</v>
      </c>
      <c r="E19" s="9">
        <v>54968096012</v>
      </c>
      <c r="G19" s="9">
        <v>55125398699</v>
      </c>
      <c r="I19" s="9">
        <v>-157302686</v>
      </c>
      <c r="K19" s="9">
        <v>205512</v>
      </c>
      <c r="M19" s="9">
        <v>54968096012</v>
      </c>
      <c r="O19" s="9">
        <v>42204106572</v>
      </c>
      <c r="Q19" s="9">
        <v>12763989440</v>
      </c>
    </row>
    <row r="20" spans="1:17" ht="21.75" customHeight="1" x14ac:dyDescent="0.2">
      <c r="A20" s="8" t="s">
        <v>24</v>
      </c>
      <c r="C20" s="9">
        <v>100000</v>
      </c>
      <c r="E20" s="9">
        <v>3136227750</v>
      </c>
      <c r="G20" s="9">
        <v>4295591825</v>
      </c>
      <c r="I20" s="9">
        <v>-1159364075</v>
      </c>
      <c r="K20" s="9">
        <v>100000</v>
      </c>
      <c r="M20" s="9">
        <v>3136227750</v>
      </c>
      <c r="O20" s="9">
        <v>2712460685</v>
      </c>
      <c r="Q20" s="9">
        <v>423767064</v>
      </c>
    </row>
    <row r="21" spans="1:17" ht="21.75" customHeight="1" x14ac:dyDescent="0.2">
      <c r="A21" s="8" t="s">
        <v>38</v>
      </c>
      <c r="C21" s="9">
        <v>2004728</v>
      </c>
      <c r="E21" s="9">
        <v>25926326287</v>
      </c>
      <c r="G21" s="9">
        <v>29991638019</v>
      </c>
      <c r="I21" s="9">
        <v>-4065311731</v>
      </c>
      <c r="K21" s="9">
        <v>2004728</v>
      </c>
      <c r="M21" s="9">
        <v>25926326287</v>
      </c>
      <c r="O21" s="9">
        <v>32503309931</v>
      </c>
      <c r="Q21" s="9">
        <v>-6576983643</v>
      </c>
    </row>
    <row r="22" spans="1:17" ht="21.75" customHeight="1" x14ac:dyDescent="0.2">
      <c r="A22" s="8" t="s">
        <v>27</v>
      </c>
      <c r="C22" s="9">
        <v>3870532</v>
      </c>
      <c r="E22" s="9">
        <v>39706224093</v>
      </c>
      <c r="G22" s="9">
        <v>43746101544</v>
      </c>
      <c r="I22" s="9">
        <v>-4039877450</v>
      </c>
      <c r="K22" s="9">
        <v>3870532</v>
      </c>
      <c r="M22" s="9">
        <v>39706224093</v>
      </c>
      <c r="O22" s="9">
        <v>43592201465</v>
      </c>
      <c r="Q22" s="9">
        <v>-3885977371</v>
      </c>
    </row>
    <row r="23" spans="1:17" ht="21.75" customHeight="1" x14ac:dyDescent="0.2">
      <c r="A23" s="8" t="s">
        <v>25</v>
      </c>
      <c r="C23" s="9">
        <v>5737091</v>
      </c>
      <c r="E23" s="9">
        <v>40947219115</v>
      </c>
      <c r="G23" s="9">
        <v>41232366880</v>
      </c>
      <c r="I23" s="9">
        <v>-285147764</v>
      </c>
      <c r="K23" s="9">
        <v>5737091</v>
      </c>
      <c r="M23" s="9">
        <v>40947219115</v>
      </c>
      <c r="O23" s="9">
        <v>34445850068</v>
      </c>
      <c r="Q23" s="9">
        <v>6501369047</v>
      </c>
    </row>
    <row r="24" spans="1:17" ht="21.75" customHeight="1" x14ac:dyDescent="0.2">
      <c r="A24" s="8" t="s">
        <v>28</v>
      </c>
      <c r="C24" s="9">
        <v>4670431</v>
      </c>
      <c r="E24" s="9">
        <v>30409304677</v>
      </c>
      <c r="G24" s="9">
        <v>34587682419</v>
      </c>
      <c r="I24" s="9">
        <v>-4178377741</v>
      </c>
      <c r="K24" s="9">
        <v>4670431</v>
      </c>
      <c r="M24" s="9">
        <v>30409304677</v>
      </c>
      <c r="O24" s="9">
        <v>32173508764</v>
      </c>
      <c r="Q24" s="9">
        <v>-1764204086</v>
      </c>
    </row>
    <row r="25" spans="1:17" ht="21.75" customHeight="1" x14ac:dyDescent="0.2">
      <c r="A25" s="8" t="s">
        <v>40</v>
      </c>
      <c r="C25" s="9">
        <v>5959329</v>
      </c>
      <c r="E25" s="9">
        <v>21183762669</v>
      </c>
      <c r="G25" s="9">
        <v>29609420295</v>
      </c>
      <c r="I25" s="9">
        <v>-8425657625</v>
      </c>
      <c r="K25" s="9">
        <v>5959329</v>
      </c>
      <c r="M25" s="9">
        <v>21183762669</v>
      </c>
      <c r="O25" s="9">
        <v>26410529960</v>
      </c>
      <c r="Q25" s="9">
        <v>-5226767290</v>
      </c>
    </row>
    <row r="26" spans="1:17" ht="21.75" customHeight="1" x14ac:dyDescent="0.2">
      <c r="A26" s="8" t="s">
        <v>23</v>
      </c>
      <c r="C26" s="9">
        <v>11228650</v>
      </c>
      <c r="E26" s="9">
        <v>65519998055</v>
      </c>
      <c r="G26" s="9">
        <v>68712284162</v>
      </c>
      <c r="I26" s="9">
        <v>-3192286106</v>
      </c>
      <c r="K26" s="9">
        <v>11228650</v>
      </c>
      <c r="M26" s="9">
        <v>65519998055</v>
      </c>
      <c r="O26" s="9">
        <v>58711275941</v>
      </c>
      <c r="Q26" s="9">
        <v>6808722114</v>
      </c>
    </row>
    <row r="27" spans="1:17" ht="21.75" customHeight="1" x14ac:dyDescent="0.2">
      <c r="A27" s="8" t="s">
        <v>37</v>
      </c>
      <c r="C27" s="9">
        <v>13198888</v>
      </c>
      <c r="E27" s="9">
        <v>71374729113</v>
      </c>
      <c r="G27" s="9">
        <v>88562393660</v>
      </c>
      <c r="I27" s="9">
        <v>-17187664546</v>
      </c>
      <c r="K27" s="9">
        <v>13198888</v>
      </c>
      <c r="M27" s="9">
        <v>71374729113</v>
      </c>
      <c r="O27" s="9">
        <v>75438290592</v>
      </c>
      <c r="Q27" s="9">
        <v>-4063561478</v>
      </c>
    </row>
    <row r="28" spans="1:17" ht="21.75" customHeight="1" x14ac:dyDescent="0.2">
      <c r="A28" s="8" t="s">
        <v>19</v>
      </c>
      <c r="C28" s="9">
        <v>15702012</v>
      </c>
      <c r="E28" s="9">
        <v>48854871139</v>
      </c>
      <c r="G28" s="9">
        <v>53849618348</v>
      </c>
      <c r="I28" s="9">
        <v>-4994747208</v>
      </c>
      <c r="K28" s="9">
        <v>15702012</v>
      </c>
      <c r="M28" s="9">
        <v>48854871139</v>
      </c>
      <c r="O28" s="9">
        <v>52398679387</v>
      </c>
      <c r="Q28" s="9">
        <v>-3543808247</v>
      </c>
    </row>
    <row r="29" spans="1:17" ht="21.75" customHeight="1" x14ac:dyDescent="0.2">
      <c r="A29" s="8" t="s">
        <v>41</v>
      </c>
      <c r="C29" s="9">
        <v>3088300</v>
      </c>
      <c r="E29" s="9">
        <v>18112555228</v>
      </c>
      <c r="G29" s="9">
        <v>25910163750</v>
      </c>
      <c r="I29" s="9">
        <v>-7797608521</v>
      </c>
      <c r="K29" s="9">
        <v>3088300</v>
      </c>
      <c r="M29" s="9">
        <v>18112555228</v>
      </c>
      <c r="O29" s="9">
        <v>31804419277</v>
      </c>
      <c r="Q29" s="9">
        <v>-13691864048</v>
      </c>
    </row>
    <row r="30" spans="1:17" ht="21.75" customHeight="1" x14ac:dyDescent="0.2">
      <c r="A30" s="11" t="s">
        <v>20</v>
      </c>
      <c r="C30" s="13">
        <v>2475000</v>
      </c>
      <c r="E30" s="13">
        <v>22757532187</v>
      </c>
      <c r="G30" s="13">
        <v>26349531862</v>
      </c>
      <c r="I30" s="13">
        <v>-3591999674</v>
      </c>
      <c r="K30" s="13">
        <v>2475000</v>
      </c>
      <c r="M30" s="13">
        <v>22757532187</v>
      </c>
      <c r="O30" s="13">
        <v>26271357201</v>
      </c>
      <c r="Q30" s="13">
        <v>-3513825013</v>
      </c>
    </row>
    <row r="31" spans="1:17" ht="21.75" customHeight="1" thickBot="1" x14ac:dyDescent="0.25">
      <c r="A31" s="15" t="s">
        <v>43</v>
      </c>
      <c r="C31" s="16">
        <v>145064833</v>
      </c>
      <c r="E31" s="16">
        <v>807556881409</v>
      </c>
      <c r="G31" s="16">
        <v>950619460968</v>
      </c>
      <c r="I31" s="16">
        <v>-143062579538</v>
      </c>
      <c r="K31" s="16">
        <v>145064833</v>
      </c>
      <c r="M31" s="16">
        <v>807556881409</v>
      </c>
      <c r="O31" s="16">
        <v>882104226847</v>
      </c>
      <c r="Q31" s="16">
        <v>-74547345424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8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2" t="s">
        <v>44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45</v>
      </c>
      <c r="B8" s="23"/>
      <c r="C8" s="23"/>
      <c r="D8" s="23"/>
      <c r="E8" s="23"/>
      <c r="F8" s="23"/>
      <c r="G8" s="23"/>
      <c r="I8" s="23" t="s">
        <v>46</v>
      </c>
      <c r="J8" s="23"/>
      <c r="K8" s="23"/>
      <c r="M8" s="23" t="s">
        <v>47</v>
      </c>
      <c r="N8" s="23"/>
      <c r="O8" s="23"/>
      <c r="Q8" s="23" t="s">
        <v>48</v>
      </c>
      <c r="R8" s="23"/>
      <c r="S8" s="23"/>
      <c r="T8" s="23"/>
      <c r="U8" s="23"/>
      <c r="W8" s="23" t="s">
        <v>49</v>
      </c>
      <c r="X8" s="23"/>
      <c r="Y8" s="23"/>
      <c r="Z8" s="23"/>
      <c r="AA8" s="23"/>
      <c r="AC8" s="23" t="s">
        <v>46</v>
      </c>
      <c r="AD8" s="23"/>
      <c r="AE8" s="23"/>
      <c r="AF8" s="23"/>
      <c r="AG8" s="23"/>
      <c r="AI8" s="23" t="s">
        <v>47</v>
      </c>
      <c r="AJ8" s="23"/>
      <c r="AK8" s="23"/>
      <c r="AM8" s="23" t="s">
        <v>48</v>
      </c>
      <c r="AN8" s="23"/>
      <c r="AO8" s="23"/>
      <c r="AQ8" s="23" t="s">
        <v>49</v>
      </c>
      <c r="AR8" s="23"/>
      <c r="AS8" s="23"/>
    </row>
    <row r="9" spans="1:49" ht="14.45" customHeight="1" x14ac:dyDescent="0.2">
      <c r="A9" s="22" t="s">
        <v>50</v>
      </c>
      <c r="B9" s="32"/>
      <c r="C9" s="32"/>
      <c r="D9" s="32"/>
      <c r="E9" s="32"/>
      <c r="F9" s="32"/>
      <c r="G9" s="32"/>
      <c r="H9" s="22"/>
      <c r="I9" s="32"/>
      <c r="J9" s="32"/>
      <c r="K9" s="32"/>
      <c r="L9" s="22"/>
      <c r="M9" s="32"/>
      <c r="N9" s="32"/>
      <c r="O9" s="32"/>
      <c r="P9" s="22"/>
      <c r="Q9" s="32"/>
      <c r="R9" s="32"/>
      <c r="S9" s="32"/>
      <c r="T9" s="32"/>
      <c r="U9" s="32"/>
      <c r="V9" s="22"/>
      <c r="W9" s="32"/>
      <c r="X9" s="32"/>
      <c r="Y9" s="32"/>
      <c r="Z9" s="32"/>
      <c r="AA9" s="32"/>
      <c r="AB9" s="22"/>
      <c r="AC9" s="32"/>
      <c r="AD9" s="32"/>
      <c r="AE9" s="32"/>
      <c r="AF9" s="32"/>
      <c r="AG9" s="32"/>
      <c r="AH9" s="22"/>
      <c r="AI9" s="32"/>
      <c r="AJ9" s="32"/>
      <c r="AK9" s="32"/>
      <c r="AL9" s="22"/>
      <c r="AM9" s="32"/>
      <c r="AN9" s="32"/>
      <c r="AO9" s="32"/>
      <c r="AP9" s="22"/>
      <c r="AQ9" s="32"/>
      <c r="AR9" s="32"/>
      <c r="AS9" s="32"/>
      <c r="AT9" s="22"/>
      <c r="AU9" s="22"/>
      <c r="AV9" s="22"/>
      <c r="AW9" s="22"/>
    </row>
    <row r="10" spans="1:49" ht="14.45" customHeight="1" x14ac:dyDescent="0.2">
      <c r="C10" s="23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Y10" s="23" t="s">
        <v>9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9" ht="14.45" customHeight="1" x14ac:dyDescent="0.2">
      <c r="A11" s="2" t="s">
        <v>45</v>
      </c>
      <c r="C11" s="4" t="s">
        <v>51</v>
      </c>
      <c r="D11" s="3"/>
      <c r="E11" s="4" t="s">
        <v>52</v>
      </c>
      <c r="F11" s="3"/>
      <c r="G11" s="24" t="s">
        <v>53</v>
      </c>
      <c r="H11" s="24"/>
      <c r="I11" s="24"/>
      <c r="J11" s="3"/>
      <c r="K11" s="24" t="s">
        <v>54</v>
      </c>
      <c r="L11" s="24"/>
      <c r="M11" s="24"/>
      <c r="N11" s="3"/>
      <c r="O11" s="24" t="s">
        <v>47</v>
      </c>
      <c r="P11" s="24"/>
      <c r="Q11" s="24"/>
      <c r="R11" s="3"/>
      <c r="S11" s="24" t="s">
        <v>48</v>
      </c>
      <c r="T11" s="24"/>
      <c r="U11" s="24"/>
      <c r="V11" s="24"/>
      <c r="W11" s="24"/>
      <c r="Y11" s="24" t="s">
        <v>51</v>
      </c>
      <c r="Z11" s="24"/>
      <c r="AA11" s="24"/>
      <c r="AB11" s="24"/>
      <c r="AC11" s="24"/>
      <c r="AD11" s="3"/>
      <c r="AE11" s="24" t="s">
        <v>52</v>
      </c>
      <c r="AF11" s="24"/>
      <c r="AG11" s="24"/>
      <c r="AH11" s="24"/>
      <c r="AI11" s="24"/>
      <c r="AJ11" s="3"/>
      <c r="AK11" s="24" t="s">
        <v>53</v>
      </c>
      <c r="AL11" s="24"/>
      <c r="AM11" s="24"/>
      <c r="AN11" s="3"/>
      <c r="AO11" s="24" t="s">
        <v>54</v>
      </c>
      <c r="AP11" s="24"/>
      <c r="AQ11" s="24"/>
      <c r="AR11" s="3"/>
      <c r="AS11" s="24" t="s">
        <v>47</v>
      </c>
      <c r="AT11" s="24"/>
      <c r="AU11" s="3"/>
      <c r="AV11" s="4" t="s">
        <v>48</v>
      </c>
    </row>
    <row r="12" spans="1:49" ht="14.45" customHeight="1" x14ac:dyDescent="0.2">
      <c r="A12" s="22" t="s">
        <v>55</v>
      </c>
      <c r="B12" s="22"/>
      <c r="C12" s="32"/>
      <c r="D12" s="22"/>
      <c r="E12" s="32"/>
      <c r="F12" s="22"/>
      <c r="G12" s="32"/>
      <c r="H12" s="32"/>
      <c r="I12" s="32"/>
      <c r="J12" s="22"/>
      <c r="K12" s="32"/>
      <c r="L12" s="32"/>
      <c r="M12" s="32"/>
      <c r="N12" s="22"/>
      <c r="O12" s="32"/>
      <c r="P12" s="32"/>
      <c r="Q12" s="32"/>
      <c r="R12" s="22"/>
      <c r="S12" s="32"/>
      <c r="T12" s="32"/>
      <c r="U12" s="32"/>
      <c r="V12" s="32"/>
      <c r="W12" s="32"/>
      <c r="X12" s="22"/>
      <c r="Y12" s="32"/>
      <c r="Z12" s="32"/>
      <c r="AA12" s="32"/>
      <c r="AB12" s="32"/>
      <c r="AC12" s="32"/>
      <c r="AD12" s="22"/>
      <c r="AE12" s="32"/>
      <c r="AF12" s="32"/>
      <c r="AG12" s="32"/>
      <c r="AH12" s="32"/>
      <c r="AI12" s="32"/>
      <c r="AJ12" s="22"/>
      <c r="AK12" s="32"/>
      <c r="AL12" s="32"/>
      <c r="AM12" s="32"/>
      <c r="AN12" s="22"/>
      <c r="AO12" s="32"/>
      <c r="AP12" s="32"/>
      <c r="AQ12" s="32"/>
      <c r="AR12" s="22"/>
      <c r="AS12" s="32"/>
      <c r="AT12" s="32"/>
      <c r="AU12" s="22"/>
      <c r="AV12" s="32"/>
      <c r="AW12" s="22"/>
    </row>
    <row r="13" spans="1:49" ht="14.45" customHeight="1" x14ac:dyDescent="0.2"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O13" s="23" t="s">
        <v>9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49" ht="14.45" customHeight="1" x14ac:dyDescent="0.2">
      <c r="A14" s="2" t="s">
        <v>45</v>
      </c>
      <c r="C14" s="4" t="s">
        <v>52</v>
      </c>
      <c r="D14" s="3"/>
      <c r="E14" s="4" t="s">
        <v>54</v>
      </c>
      <c r="F14" s="3"/>
      <c r="G14" s="24" t="s">
        <v>47</v>
      </c>
      <c r="H14" s="24"/>
      <c r="I14" s="24"/>
      <c r="J14" s="3"/>
      <c r="K14" s="24" t="s">
        <v>48</v>
      </c>
      <c r="L14" s="24"/>
      <c r="M14" s="24"/>
      <c r="O14" s="24" t="s">
        <v>52</v>
      </c>
      <c r="P14" s="24"/>
      <c r="Q14" s="24"/>
      <c r="R14" s="24"/>
      <c r="S14" s="24"/>
      <c r="T14" s="3"/>
      <c r="U14" s="24" t="s">
        <v>54</v>
      </c>
      <c r="V14" s="24"/>
      <c r="W14" s="24"/>
      <c r="X14" s="24"/>
      <c r="Y14" s="24"/>
      <c r="Z14" s="3"/>
      <c r="AA14" s="24" t="s">
        <v>47</v>
      </c>
      <c r="AB14" s="24"/>
      <c r="AC14" s="24"/>
      <c r="AD14" s="24"/>
      <c r="AE14" s="24"/>
      <c r="AF14" s="3"/>
      <c r="AG14" s="24" t="s">
        <v>48</v>
      </c>
      <c r="AH14" s="24"/>
      <c r="AI14" s="2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56</v>
      </c>
      <c r="B5" s="22" t="s">
        <v>57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5" customHeight="1" x14ac:dyDescent="0.2">
      <c r="E6" s="23" t="s">
        <v>7</v>
      </c>
      <c r="F6" s="23"/>
      <c r="G6" s="23"/>
      <c r="H6" s="23"/>
      <c r="I6" s="23"/>
      <c r="K6" s="23" t="s">
        <v>8</v>
      </c>
      <c r="L6" s="23"/>
      <c r="M6" s="23"/>
      <c r="N6" s="23"/>
      <c r="O6" s="23"/>
      <c r="P6" s="23"/>
      <c r="Q6" s="23"/>
      <c r="S6" s="23" t="s">
        <v>9</v>
      </c>
      <c r="T6" s="23"/>
      <c r="U6" s="23"/>
      <c r="V6" s="23"/>
      <c r="W6" s="23"/>
      <c r="X6" s="23"/>
      <c r="Y6" s="23"/>
      <c r="Z6" s="23"/>
      <c r="AA6" s="23"/>
    </row>
    <row r="7" spans="1:27" ht="14.45" customHeight="1" x14ac:dyDescent="0.2">
      <c r="E7" s="3"/>
      <c r="F7" s="3"/>
      <c r="G7" s="3"/>
      <c r="H7" s="3"/>
      <c r="I7" s="3"/>
      <c r="K7" s="24" t="s">
        <v>58</v>
      </c>
      <c r="L7" s="24"/>
      <c r="M7" s="24"/>
      <c r="N7" s="3"/>
      <c r="O7" s="24" t="s">
        <v>59</v>
      </c>
      <c r="P7" s="24"/>
      <c r="Q7" s="2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3" t="s">
        <v>60</v>
      </c>
      <c r="B8" s="23"/>
      <c r="D8" s="23" t="s">
        <v>61</v>
      </c>
      <c r="E8" s="2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62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63</v>
      </c>
      <c r="B5" s="22" t="s">
        <v>64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4.45" customHeight="1" x14ac:dyDescent="0.2">
      <c r="A6" s="23" t="s">
        <v>65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3" t="s">
        <v>66</v>
      </c>
      <c r="B8" s="23"/>
      <c r="D8" s="2" t="s">
        <v>67</v>
      </c>
      <c r="F8" s="2" t="s">
        <v>68</v>
      </c>
      <c r="H8" s="2" t="s">
        <v>69</v>
      </c>
      <c r="J8" s="2" t="s">
        <v>70</v>
      </c>
      <c r="L8" s="2" t="s">
        <v>71</v>
      </c>
      <c r="N8" s="2" t="s">
        <v>49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2" t="s">
        <v>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">
      <c r="A5" s="22" t="s">
        <v>73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/>
    <row r="7" spans="1:13" ht="14.45" customHeight="1" x14ac:dyDescent="0.2"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4.45" customHeight="1" x14ac:dyDescent="0.2">
      <c r="A8" s="2" t="s">
        <v>74</v>
      </c>
      <c r="C8" s="4" t="s">
        <v>13</v>
      </c>
      <c r="D8" s="3"/>
      <c r="E8" s="4" t="s">
        <v>75</v>
      </c>
      <c r="F8" s="3"/>
      <c r="G8" s="4" t="s">
        <v>76</v>
      </c>
      <c r="H8" s="3"/>
      <c r="I8" s="4" t="s">
        <v>77</v>
      </c>
      <c r="J8" s="3"/>
      <c r="K8" s="4" t="s">
        <v>78</v>
      </c>
      <c r="L8" s="3"/>
      <c r="M8" s="4" t="s">
        <v>79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N22" sqref="N22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5" bestFit="1" customWidth="1"/>
    <col min="7" max="7" width="1.28515625" customWidth="1"/>
    <col min="8" max="8" width="1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80</v>
      </c>
      <c r="B5" s="22" t="s">
        <v>81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3" t="s">
        <v>82</v>
      </c>
      <c r="B8" s="23"/>
      <c r="D8" s="2" t="s">
        <v>83</v>
      </c>
      <c r="F8" s="2" t="s">
        <v>84</v>
      </c>
      <c r="H8" s="2" t="s">
        <v>85</v>
      </c>
      <c r="J8" s="2" t="s">
        <v>83</v>
      </c>
      <c r="L8" s="2" t="s">
        <v>18</v>
      </c>
    </row>
    <row r="9" spans="1:12" ht="21.75" customHeight="1" x14ac:dyDescent="0.2">
      <c r="A9" s="25" t="s">
        <v>86</v>
      </c>
      <c r="B9" s="25"/>
      <c r="D9" s="6">
        <v>26301606305</v>
      </c>
      <c r="F9" s="6">
        <v>22296118495</v>
      </c>
      <c r="H9" s="6">
        <v>14721301052</v>
      </c>
      <c r="J9" s="6">
        <v>33876423748</v>
      </c>
      <c r="L9" s="40">
        <v>3.44E-2</v>
      </c>
    </row>
    <row r="10" spans="1:12" ht="21.75" customHeight="1" x14ac:dyDescent="0.2">
      <c r="A10" s="27" t="s">
        <v>87</v>
      </c>
      <c r="B10" s="27"/>
      <c r="D10" s="9">
        <v>3377016</v>
      </c>
      <c r="F10" s="9">
        <v>15117</v>
      </c>
      <c r="H10" s="9">
        <v>0</v>
      </c>
      <c r="J10" s="9">
        <v>3392133</v>
      </c>
      <c r="L10" s="41">
        <v>0</v>
      </c>
    </row>
    <row r="11" spans="1:12" ht="21.75" customHeight="1" x14ac:dyDescent="0.2">
      <c r="A11" s="27" t="s">
        <v>88</v>
      </c>
      <c r="B11" s="27"/>
      <c r="D11" s="9">
        <v>19479587</v>
      </c>
      <c r="F11" s="9">
        <v>82722</v>
      </c>
      <c r="H11" s="9">
        <v>0</v>
      </c>
      <c r="J11" s="9">
        <v>19562309</v>
      </c>
      <c r="L11" s="41">
        <v>0</v>
      </c>
    </row>
    <row r="12" spans="1:12" ht="21.75" customHeight="1" x14ac:dyDescent="0.2">
      <c r="A12" s="27" t="s">
        <v>89</v>
      </c>
      <c r="B12" s="27"/>
      <c r="D12" s="9">
        <v>2835839</v>
      </c>
      <c r="F12" s="9">
        <v>12042</v>
      </c>
      <c r="H12" s="9">
        <v>0</v>
      </c>
      <c r="J12" s="9">
        <v>2847881</v>
      </c>
      <c r="L12" s="41">
        <v>0</v>
      </c>
    </row>
    <row r="13" spans="1:12" ht="21.75" customHeight="1" x14ac:dyDescent="0.2">
      <c r="A13" s="27" t="s">
        <v>90</v>
      </c>
      <c r="B13" s="27"/>
      <c r="D13" s="9">
        <v>294892021</v>
      </c>
      <c r="F13" s="9">
        <v>37037364108</v>
      </c>
      <c r="H13" s="9">
        <v>31000375000</v>
      </c>
      <c r="J13" s="9">
        <v>6331881129</v>
      </c>
      <c r="L13" s="41">
        <v>6.4000000000000003E-3</v>
      </c>
    </row>
    <row r="14" spans="1:12" ht="21.75" customHeight="1" x14ac:dyDescent="0.2">
      <c r="A14" s="27" t="s">
        <v>87</v>
      </c>
      <c r="B14" s="27"/>
      <c r="D14" s="9">
        <v>678</v>
      </c>
      <c r="F14" s="9">
        <v>0</v>
      </c>
      <c r="H14" s="9">
        <v>0</v>
      </c>
      <c r="J14" s="9">
        <v>678</v>
      </c>
      <c r="L14" s="41">
        <v>0</v>
      </c>
    </row>
    <row r="15" spans="1:12" ht="21.75" customHeight="1" x14ac:dyDescent="0.2">
      <c r="A15" s="27" t="s">
        <v>91</v>
      </c>
      <c r="B15" s="27"/>
      <c r="D15" s="9">
        <v>22858750293</v>
      </c>
      <c r="F15" s="9">
        <v>31000000000</v>
      </c>
      <c r="H15" s="9">
        <v>0</v>
      </c>
      <c r="J15" s="9">
        <v>53858750293</v>
      </c>
      <c r="L15" s="41">
        <v>5.4699999999999999E-2</v>
      </c>
    </row>
    <row r="16" spans="1:12" ht="21.75" customHeight="1" x14ac:dyDescent="0.2">
      <c r="A16" s="29" t="s">
        <v>92</v>
      </c>
      <c r="B16" s="29"/>
      <c r="D16" s="13">
        <v>50000000</v>
      </c>
      <c r="F16" s="13">
        <v>0</v>
      </c>
      <c r="H16" s="13">
        <v>0</v>
      </c>
      <c r="J16" s="13">
        <v>50000000</v>
      </c>
      <c r="L16" s="42">
        <v>1E-4</v>
      </c>
    </row>
    <row r="17" spans="1:12" ht="21.75" customHeight="1" x14ac:dyDescent="0.2">
      <c r="A17" s="31" t="s">
        <v>43</v>
      </c>
      <c r="B17" s="31"/>
      <c r="D17" s="16">
        <v>49530941739</v>
      </c>
      <c r="F17" s="16">
        <v>90333592484</v>
      </c>
      <c r="H17" s="16">
        <v>45721676052</v>
      </c>
      <c r="J17" s="16">
        <v>94142858171</v>
      </c>
      <c r="L17" s="43">
        <f>SUM(L9:L16)</f>
        <v>9.5600000000000004E-2</v>
      </c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tabSelected="1" workbookViewId="0">
      <selection activeCell="H8" sqref="H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94</v>
      </c>
      <c r="B5" s="22" t="s">
        <v>95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/>
    <row r="7" spans="1:10" ht="14.45" customHeight="1" x14ac:dyDescent="0.2">
      <c r="A7" s="23" t="s">
        <v>96</v>
      </c>
      <c r="B7" s="23"/>
      <c r="D7" s="2" t="s">
        <v>97</v>
      </c>
      <c r="F7" s="2" t="s">
        <v>83</v>
      </c>
      <c r="H7" s="2" t="s">
        <v>98</v>
      </c>
      <c r="J7" s="2" t="s">
        <v>99</v>
      </c>
    </row>
    <row r="8" spans="1:10" ht="21.75" customHeight="1" x14ac:dyDescent="0.2">
      <c r="A8" s="25" t="s">
        <v>100</v>
      </c>
      <c r="B8" s="25"/>
      <c r="D8" s="5" t="s">
        <v>101</v>
      </c>
      <c r="F8" s="6">
        <f>'درآمد سرمایه گذاری در سهام'!J53</f>
        <v>-118670974003</v>
      </c>
      <c r="H8" s="40">
        <f>F8/F13</f>
        <v>1.0017066676535968</v>
      </c>
      <c r="I8" s="45"/>
      <c r="J8" s="40">
        <f>F8/927353996637</f>
        <v>-0.12796728588365822</v>
      </c>
    </row>
    <row r="9" spans="1:10" ht="21.75" customHeight="1" x14ac:dyDescent="0.2">
      <c r="A9" s="27" t="s">
        <v>102</v>
      </c>
      <c r="B9" s="27"/>
      <c r="D9" s="8" t="s">
        <v>103</v>
      </c>
      <c r="F9" s="9">
        <v>0</v>
      </c>
      <c r="H9" s="41">
        <v>0</v>
      </c>
      <c r="I9" s="45"/>
      <c r="J9" s="41">
        <v>0</v>
      </c>
    </row>
    <row r="10" spans="1:10" ht="21.75" customHeight="1" x14ac:dyDescent="0.2">
      <c r="A10" s="27" t="s">
        <v>104</v>
      </c>
      <c r="B10" s="27"/>
      <c r="D10" s="8" t="s">
        <v>105</v>
      </c>
      <c r="F10" s="9">
        <v>0</v>
      </c>
      <c r="H10" s="41">
        <v>0</v>
      </c>
      <c r="I10" s="45"/>
      <c r="J10" s="41">
        <v>0</v>
      </c>
    </row>
    <row r="11" spans="1:10" ht="21.75" customHeight="1" x14ac:dyDescent="0.2">
      <c r="A11" s="27" t="s">
        <v>106</v>
      </c>
      <c r="B11" s="27"/>
      <c r="D11" s="8" t="s">
        <v>107</v>
      </c>
      <c r="F11" s="9">
        <v>202199150</v>
      </c>
      <c r="H11" s="41">
        <v>-0.17</v>
      </c>
      <c r="I11" s="45"/>
      <c r="J11" s="41">
        <v>0.02</v>
      </c>
    </row>
    <row r="12" spans="1:10" ht="21.75" customHeight="1" x14ac:dyDescent="0.2">
      <c r="A12" s="29" t="s">
        <v>108</v>
      </c>
      <c r="B12" s="29"/>
      <c r="D12" s="11" t="s">
        <v>109</v>
      </c>
      <c r="F12" s="13">
        <f>'سایر درآمدها'!D11</f>
        <v>-12303</v>
      </c>
      <c r="H12" s="42">
        <f>F12/F13</f>
        <v>1.0385013888763272E-7</v>
      </c>
      <c r="I12" s="45"/>
      <c r="J12" s="42">
        <v>0.09</v>
      </c>
    </row>
    <row r="13" spans="1:10" ht="21.75" customHeight="1" x14ac:dyDescent="0.2">
      <c r="A13" s="31" t="s">
        <v>43</v>
      </c>
      <c r="B13" s="31"/>
      <c r="D13" s="16"/>
      <c r="F13" s="16">
        <f>SUM(F8:F12)</f>
        <v>-118468787156</v>
      </c>
      <c r="H13" s="17">
        <v>96.64</v>
      </c>
      <c r="J13" s="17">
        <f>SUM(J8:J12)</f>
        <v>-1.7967285883658216E-2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3"/>
  <sheetViews>
    <sheetView rightToLeft="1" topLeftCell="A36" workbookViewId="0">
      <selection activeCell="J54" sqref="J54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85546875" bestFit="1" customWidth="1"/>
    <col min="7" max="7" width="1.28515625" customWidth="1"/>
    <col min="8" max="8" width="13.85546875" bestFit="1" customWidth="1"/>
    <col min="9" max="9" width="1.28515625" customWidth="1"/>
    <col min="10" max="10" width="16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5.85546875" bestFit="1" customWidth="1"/>
    <col min="18" max="18" width="1.28515625" customWidth="1"/>
    <col min="19" max="19" width="16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110</v>
      </c>
      <c r="B5" s="22" t="s">
        <v>111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112</v>
      </c>
      <c r="E6" s="23"/>
      <c r="F6" s="23"/>
      <c r="G6" s="23"/>
      <c r="H6" s="23"/>
      <c r="I6" s="23"/>
      <c r="J6" s="23"/>
      <c r="K6" s="23"/>
      <c r="L6" s="23"/>
      <c r="N6" s="23" t="s">
        <v>113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43</v>
      </c>
      <c r="K7" s="24"/>
      <c r="L7" s="24"/>
      <c r="N7" s="3"/>
      <c r="O7" s="3"/>
      <c r="P7" s="3"/>
      <c r="Q7" s="3"/>
      <c r="R7" s="3"/>
      <c r="S7" s="3"/>
      <c r="T7" s="3"/>
      <c r="U7" s="24" t="s">
        <v>43</v>
      </c>
      <c r="V7" s="24"/>
      <c r="W7" s="24"/>
    </row>
    <row r="8" spans="1:23" ht="14.45" customHeight="1" x14ac:dyDescent="0.2">
      <c r="A8" s="23" t="s">
        <v>114</v>
      </c>
      <c r="B8" s="23"/>
      <c r="D8" s="2" t="s">
        <v>115</v>
      </c>
      <c r="F8" s="2" t="s">
        <v>116</v>
      </c>
      <c r="H8" s="2" t="s">
        <v>117</v>
      </c>
      <c r="J8" s="4" t="s">
        <v>83</v>
      </c>
      <c r="K8" s="3"/>
      <c r="L8" s="4" t="s">
        <v>98</v>
      </c>
      <c r="N8" s="2" t="s">
        <v>115</v>
      </c>
      <c r="P8" s="23" t="s">
        <v>116</v>
      </c>
      <c r="Q8" s="23"/>
      <c r="S8" s="2" t="s">
        <v>117</v>
      </c>
      <c r="U8" s="4" t="s">
        <v>83</v>
      </c>
      <c r="V8" s="3"/>
      <c r="W8" s="4" t="s">
        <v>98</v>
      </c>
    </row>
    <row r="9" spans="1:23" ht="21.75" customHeight="1" x14ac:dyDescent="0.2">
      <c r="A9" s="25" t="s">
        <v>24</v>
      </c>
      <c r="B9" s="25"/>
      <c r="D9" s="6">
        <v>0</v>
      </c>
      <c r="F9" s="6">
        <v>-1159364075</v>
      </c>
      <c r="H9" s="6">
        <v>748757712</v>
      </c>
      <c r="J9" s="6">
        <v>-410606363</v>
      </c>
      <c r="L9" s="7">
        <v>0.34</v>
      </c>
      <c r="N9" s="6">
        <v>470000000</v>
      </c>
      <c r="P9" s="26">
        <v>423767064</v>
      </c>
      <c r="Q9" s="26"/>
      <c r="S9" s="6">
        <v>748757712</v>
      </c>
      <c r="U9" s="6">
        <v>1642524776</v>
      </c>
      <c r="W9" s="7">
        <v>0.54</v>
      </c>
    </row>
    <row r="10" spans="1:23" ht="21.75" customHeight="1" x14ac:dyDescent="0.2">
      <c r="A10" s="27" t="s">
        <v>34</v>
      </c>
      <c r="B10" s="27"/>
      <c r="D10" s="9">
        <v>0</v>
      </c>
      <c r="F10" s="9">
        <v>0</v>
      </c>
      <c r="H10" s="9">
        <f>'درآمد ناشی از فروش'!I9</f>
        <v>-258626756</v>
      </c>
      <c r="J10" s="9">
        <f>D10+F10+H10</f>
        <v>-258626756</v>
      </c>
      <c r="L10" s="10">
        <v>-1.59</v>
      </c>
      <c r="N10" s="9">
        <v>219292390</v>
      </c>
      <c r="P10" s="28">
        <v>0</v>
      </c>
      <c r="Q10" s="28"/>
      <c r="S10" s="9">
        <v>3337826748</v>
      </c>
      <c r="U10" s="9">
        <v>3557119138</v>
      </c>
      <c r="W10" s="10">
        <v>1.17</v>
      </c>
    </row>
    <row r="11" spans="1:23" ht="21.75" customHeight="1" x14ac:dyDescent="0.2">
      <c r="A11" s="27" t="s">
        <v>29</v>
      </c>
      <c r="B11" s="27"/>
      <c r="D11" s="9">
        <v>0</v>
      </c>
      <c r="F11" s="9">
        <v>-5312050786</v>
      </c>
      <c r="H11" s="9">
        <v>0</v>
      </c>
      <c r="J11" s="9">
        <v>-5312050786</v>
      </c>
      <c r="L11" s="10">
        <v>4.45</v>
      </c>
      <c r="N11" s="9">
        <v>20926026000</v>
      </c>
      <c r="P11" s="28">
        <v>-12516938795</v>
      </c>
      <c r="Q11" s="28"/>
      <c r="S11" s="9">
        <v>-2437192103</v>
      </c>
      <c r="U11" s="9">
        <v>5971895102</v>
      </c>
      <c r="W11" s="10">
        <v>1.97</v>
      </c>
    </row>
    <row r="12" spans="1:23" ht="21.75" customHeight="1" x14ac:dyDescent="0.2">
      <c r="A12" s="27" t="s">
        <v>39</v>
      </c>
      <c r="B12" s="27"/>
      <c r="D12" s="9">
        <v>0</v>
      </c>
      <c r="F12" s="9">
        <v>-5548332699</v>
      </c>
      <c r="H12" s="9">
        <v>0</v>
      </c>
      <c r="J12" s="9">
        <v>-5548332699</v>
      </c>
      <c r="L12" s="10">
        <v>4.6500000000000004</v>
      </c>
      <c r="N12" s="9">
        <v>3401469750</v>
      </c>
      <c r="P12" s="28">
        <v>-9057310754</v>
      </c>
      <c r="Q12" s="28"/>
      <c r="S12" s="9">
        <v>-8261347011</v>
      </c>
      <c r="U12" s="9">
        <v>-13917188015</v>
      </c>
      <c r="W12" s="10">
        <v>-4.58</v>
      </c>
    </row>
    <row r="13" spans="1:23" ht="21.75" customHeight="1" x14ac:dyDescent="0.2">
      <c r="A13" s="27" t="s">
        <v>30</v>
      </c>
      <c r="B13" s="27"/>
      <c r="D13" s="9">
        <v>5752373890</v>
      </c>
      <c r="F13" s="9">
        <v>-13852750068</v>
      </c>
      <c r="H13" s="9">
        <v>0</v>
      </c>
      <c r="J13" s="9">
        <v>-8100376178</v>
      </c>
      <c r="L13" s="10">
        <v>6.79</v>
      </c>
      <c r="N13" s="9">
        <v>5752373890</v>
      </c>
      <c r="P13" s="28">
        <v>-24846129131</v>
      </c>
      <c r="Q13" s="28"/>
      <c r="S13" s="9">
        <v>-1918028446</v>
      </c>
      <c r="U13" s="9">
        <v>-21011783687</v>
      </c>
      <c r="W13" s="10">
        <v>-6.92</v>
      </c>
    </row>
    <row r="14" spans="1:23" ht="21.75" customHeight="1" x14ac:dyDescent="0.2">
      <c r="A14" s="27" t="s">
        <v>28</v>
      </c>
      <c r="B14" s="27"/>
      <c r="D14" s="9">
        <v>0</v>
      </c>
      <c r="F14" s="9">
        <v>-4178377741</v>
      </c>
      <c r="H14" s="9">
        <v>0</v>
      </c>
      <c r="J14" s="9">
        <v>-4178377741</v>
      </c>
      <c r="L14" s="10">
        <v>3.5</v>
      </c>
      <c r="N14" s="9">
        <v>8896059048</v>
      </c>
      <c r="P14" s="28">
        <v>-1764204086</v>
      </c>
      <c r="Q14" s="28"/>
      <c r="S14" s="9">
        <v>-4211880633</v>
      </c>
      <c r="U14" s="9">
        <v>2919974329</v>
      </c>
      <c r="W14" s="10">
        <v>0.96</v>
      </c>
    </row>
    <row r="15" spans="1:23" ht="21.75" customHeight="1" x14ac:dyDescent="0.2">
      <c r="A15" s="27" t="s">
        <v>118</v>
      </c>
      <c r="B15" s="27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8">
        <v>0</v>
      </c>
      <c r="Q15" s="28"/>
      <c r="S15" s="9">
        <v>976108456</v>
      </c>
      <c r="U15" s="9">
        <v>976108456</v>
      </c>
      <c r="W15" s="10">
        <v>0.32</v>
      </c>
    </row>
    <row r="16" spans="1:23" ht="21.75" customHeight="1" x14ac:dyDescent="0.2">
      <c r="A16" s="27" t="s">
        <v>119</v>
      </c>
      <c r="B16" s="27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8">
        <v>0</v>
      </c>
      <c r="Q16" s="28"/>
      <c r="S16" s="9">
        <v>7072951913</v>
      </c>
      <c r="U16" s="9">
        <v>7072951913</v>
      </c>
      <c r="W16" s="10">
        <v>2.33</v>
      </c>
    </row>
    <row r="17" spans="1:23" ht="21.75" customHeight="1" x14ac:dyDescent="0.2">
      <c r="A17" s="27" t="s">
        <v>120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8">
        <v>0</v>
      </c>
      <c r="Q17" s="28"/>
      <c r="S17" s="9">
        <v>-10720063</v>
      </c>
      <c r="U17" s="9">
        <v>-10720063</v>
      </c>
      <c r="W17" s="10">
        <v>0</v>
      </c>
    </row>
    <row r="18" spans="1:23" ht="21.75" customHeight="1" x14ac:dyDescent="0.2">
      <c r="A18" s="27" t="s">
        <v>121</v>
      </c>
      <c r="B18" s="27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8">
        <v>0</v>
      </c>
      <c r="Q18" s="28"/>
      <c r="S18" s="9">
        <v>5476474127</v>
      </c>
      <c r="U18" s="9">
        <v>5476474127</v>
      </c>
      <c r="W18" s="10">
        <v>1.8</v>
      </c>
    </row>
    <row r="19" spans="1:23" ht="21.75" customHeight="1" x14ac:dyDescent="0.2">
      <c r="A19" s="27" t="s">
        <v>40</v>
      </c>
      <c r="B19" s="27"/>
      <c r="D19" s="9">
        <v>0</v>
      </c>
      <c r="F19" s="9">
        <v>-8425657625</v>
      </c>
      <c r="H19" s="9">
        <v>0</v>
      </c>
      <c r="J19" s="9">
        <v>-8425657625</v>
      </c>
      <c r="L19" s="10">
        <v>7.06</v>
      </c>
      <c r="N19" s="9">
        <v>4600460193</v>
      </c>
      <c r="P19" s="28">
        <v>-5226767290</v>
      </c>
      <c r="Q19" s="28"/>
      <c r="S19" s="9">
        <v>8913646351</v>
      </c>
      <c r="U19" s="9">
        <v>8287339254</v>
      </c>
      <c r="W19" s="10">
        <v>2.73</v>
      </c>
    </row>
    <row r="20" spans="1:23" ht="21.75" customHeight="1" x14ac:dyDescent="0.2">
      <c r="A20" s="27" t="s">
        <v>31</v>
      </c>
      <c r="B20" s="27"/>
      <c r="D20" s="9">
        <v>0</v>
      </c>
      <c r="F20" s="9">
        <v>-13090198876</v>
      </c>
      <c r="H20" s="9">
        <v>0</v>
      </c>
      <c r="J20" s="9">
        <v>-13090198876</v>
      </c>
      <c r="L20" s="10">
        <v>10.96</v>
      </c>
      <c r="N20" s="9">
        <v>8020962300</v>
      </c>
      <c r="P20" s="28">
        <v>31342188505</v>
      </c>
      <c r="Q20" s="28"/>
      <c r="S20" s="9">
        <v>27365699475</v>
      </c>
      <c r="U20" s="9">
        <v>66728850280</v>
      </c>
      <c r="W20" s="10">
        <v>21.96</v>
      </c>
    </row>
    <row r="21" spans="1:23" ht="21.75" customHeight="1" x14ac:dyDescent="0.2">
      <c r="A21" s="27" t="s">
        <v>26</v>
      </c>
      <c r="B21" s="27"/>
      <c r="D21" s="9">
        <v>0</v>
      </c>
      <c r="F21" s="9">
        <v>-1687898957</v>
      </c>
      <c r="H21" s="9">
        <v>0</v>
      </c>
      <c r="J21" s="9">
        <v>-1687898957</v>
      </c>
      <c r="L21" s="10">
        <v>1.41</v>
      </c>
      <c r="N21" s="9">
        <v>7344790218</v>
      </c>
      <c r="P21" s="28">
        <v>-1414369859</v>
      </c>
      <c r="Q21" s="28"/>
      <c r="S21" s="9">
        <v>-579970755</v>
      </c>
      <c r="U21" s="9">
        <v>5350449604</v>
      </c>
      <c r="W21" s="10">
        <v>1.76</v>
      </c>
    </row>
    <row r="22" spans="1:23" ht="21.75" customHeight="1" x14ac:dyDescent="0.2">
      <c r="A22" s="27" t="s">
        <v>19</v>
      </c>
      <c r="B22" s="27"/>
      <c r="D22" s="9">
        <v>0</v>
      </c>
      <c r="F22" s="9">
        <v>-4994747208</v>
      </c>
      <c r="H22" s="9">
        <v>0</v>
      </c>
      <c r="J22" s="9">
        <v>-4994747208</v>
      </c>
      <c r="L22" s="10">
        <v>4.18</v>
      </c>
      <c r="N22" s="9">
        <v>5561305598</v>
      </c>
      <c r="P22" s="28">
        <v>-3543808247</v>
      </c>
      <c r="Q22" s="28"/>
      <c r="S22" s="9">
        <v>4604420354</v>
      </c>
      <c r="U22" s="9">
        <v>6621917705</v>
      </c>
      <c r="W22" s="10">
        <v>2.1800000000000002</v>
      </c>
    </row>
    <row r="23" spans="1:23" ht="21.75" customHeight="1" x14ac:dyDescent="0.2">
      <c r="A23" s="27" t="s">
        <v>23</v>
      </c>
      <c r="B23" s="27"/>
      <c r="D23" s="9">
        <v>0</v>
      </c>
      <c r="F23" s="9">
        <v>-3192286106</v>
      </c>
      <c r="H23" s="9">
        <v>0</v>
      </c>
      <c r="J23" s="9">
        <v>-3192286106</v>
      </c>
      <c r="L23" s="10">
        <v>2.67</v>
      </c>
      <c r="N23" s="9">
        <v>48376810000</v>
      </c>
      <c r="P23" s="28">
        <v>6808722114</v>
      </c>
      <c r="Q23" s="28"/>
      <c r="S23" s="9">
        <v>34303507213</v>
      </c>
      <c r="U23" s="9">
        <v>89489039327</v>
      </c>
      <c r="W23" s="10">
        <v>29.45</v>
      </c>
    </row>
    <row r="24" spans="1:23" ht="21.75" customHeight="1" x14ac:dyDescent="0.2">
      <c r="A24" s="27" t="s">
        <v>37</v>
      </c>
      <c r="B24" s="27"/>
      <c r="D24" s="9">
        <v>4883588560</v>
      </c>
      <c r="F24" s="9">
        <v>-17187664546</v>
      </c>
      <c r="H24" s="9">
        <v>0</v>
      </c>
      <c r="J24" s="9">
        <v>-12304075986</v>
      </c>
      <c r="L24" s="10">
        <v>10.31</v>
      </c>
      <c r="N24" s="9">
        <v>4883588560</v>
      </c>
      <c r="P24" s="28">
        <v>-4063561478</v>
      </c>
      <c r="Q24" s="28"/>
      <c r="S24" s="9">
        <v>12928608587</v>
      </c>
      <c r="U24" s="9">
        <v>13748635669</v>
      </c>
      <c r="W24" s="10">
        <v>4.5199999999999996</v>
      </c>
    </row>
    <row r="25" spans="1:23" ht="21.75" customHeight="1" x14ac:dyDescent="0.2">
      <c r="A25" s="27" t="s">
        <v>122</v>
      </c>
      <c r="B25" s="27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8">
        <v>0</v>
      </c>
      <c r="Q25" s="28"/>
      <c r="S25" s="9">
        <v>-6019414543</v>
      </c>
      <c r="U25" s="9">
        <v>-6019414543</v>
      </c>
      <c r="W25" s="10">
        <v>-1.98</v>
      </c>
    </row>
    <row r="26" spans="1:23" ht="21.75" customHeight="1" x14ac:dyDescent="0.2">
      <c r="A26" s="27" t="s">
        <v>123</v>
      </c>
      <c r="B26" s="27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8">
        <v>0</v>
      </c>
      <c r="Q26" s="28"/>
      <c r="S26" s="9">
        <v>1504137389</v>
      </c>
      <c r="U26" s="9">
        <v>1504137389</v>
      </c>
      <c r="W26" s="10">
        <v>0.5</v>
      </c>
    </row>
    <row r="27" spans="1:23" ht="21.75" customHeight="1" x14ac:dyDescent="0.2">
      <c r="A27" s="27" t="s">
        <v>124</v>
      </c>
      <c r="B27" s="27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8">
        <v>0</v>
      </c>
      <c r="Q27" s="28"/>
      <c r="S27" s="9">
        <v>-2898129619</v>
      </c>
      <c r="U27" s="9">
        <v>-2898129619</v>
      </c>
      <c r="W27" s="10">
        <v>-0.95</v>
      </c>
    </row>
    <row r="28" spans="1:23" ht="21.75" customHeight="1" x14ac:dyDescent="0.2">
      <c r="A28" s="27" t="s">
        <v>125</v>
      </c>
      <c r="B28" s="27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8">
        <v>0</v>
      </c>
      <c r="Q28" s="28"/>
      <c r="S28" s="9">
        <v>-7866156594</v>
      </c>
      <c r="U28" s="9">
        <v>-7866156594</v>
      </c>
      <c r="W28" s="10">
        <v>-2.59</v>
      </c>
    </row>
    <row r="29" spans="1:23" ht="21.75" customHeight="1" x14ac:dyDescent="0.2">
      <c r="A29" s="27" t="s">
        <v>126</v>
      </c>
      <c r="B29" s="27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8">
        <v>0</v>
      </c>
      <c r="Q29" s="28"/>
      <c r="S29" s="9">
        <v>18031740579</v>
      </c>
      <c r="U29" s="9">
        <v>18031740579</v>
      </c>
      <c r="W29" s="10">
        <v>5.93</v>
      </c>
    </row>
    <row r="30" spans="1:23" ht="21.75" customHeight="1" x14ac:dyDescent="0.2">
      <c r="A30" s="27" t="s">
        <v>32</v>
      </c>
      <c r="B30" s="27"/>
      <c r="D30" s="9">
        <v>0</v>
      </c>
      <c r="F30" s="9">
        <v>-3404336424</v>
      </c>
      <c r="H30" s="9">
        <v>0</v>
      </c>
      <c r="J30" s="9">
        <v>-3404336424</v>
      </c>
      <c r="L30" s="10">
        <v>2.85</v>
      </c>
      <c r="N30" s="9">
        <v>11123015000</v>
      </c>
      <c r="P30" s="28">
        <v>2798354656</v>
      </c>
      <c r="Q30" s="28"/>
      <c r="S30" s="9">
        <v>18102374553</v>
      </c>
      <c r="U30" s="9">
        <v>32023744209</v>
      </c>
      <c r="W30" s="10">
        <v>10.54</v>
      </c>
    </row>
    <row r="31" spans="1:23" ht="21.75" customHeight="1" x14ac:dyDescent="0.2">
      <c r="A31" s="27" t="s">
        <v>33</v>
      </c>
      <c r="B31" s="27"/>
      <c r="D31" s="9">
        <v>0</v>
      </c>
      <c r="F31" s="9">
        <v>-8026018658</v>
      </c>
      <c r="H31" s="9">
        <v>0</v>
      </c>
      <c r="J31" s="9">
        <v>-8026018658</v>
      </c>
      <c r="L31" s="10">
        <v>6.72</v>
      </c>
      <c r="N31" s="9">
        <v>3980372180</v>
      </c>
      <c r="P31" s="28">
        <v>2837871451</v>
      </c>
      <c r="Q31" s="28"/>
      <c r="S31" s="9">
        <v>1906952374</v>
      </c>
      <c r="U31" s="9">
        <v>8725196005</v>
      </c>
      <c r="W31" s="10">
        <v>2.87</v>
      </c>
    </row>
    <row r="32" spans="1:23" ht="21.75" customHeight="1" x14ac:dyDescent="0.2">
      <c r="A32" s="27" t="s">
        <v>127</v>
      </c>
      <c r="B32" s="27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7800000000</v>
      </c>
      <c r="P32" s="28">
        <v>0</v>
      </c>
      <c r="Q32" s="28"/>
      <c r="S32" s="9">
        <v>-7992161164</v>
      </c>
      <c r="U32" s="9">
        <v>-192161164</v>
      </c>
      <c r="W32" s="10">
        <v>-0.06</v>
      </c>
    </row>
    <row r="33" spans="1:23" ht="21.75" customHeight="1" x14ac:dyDescent="0.2">
      <c r="A33" s="27" t="s">
        <v>128</v>
      </c>
      <c r="B33" s="27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8">
        <v>0</v>
      </c>
      <c r="Q33" s="28"/>
      <c r="S33" s="9">
        <v>-940692554</v>
      </c>
      <c r="U33" s="9">
        <v>-940692554</v>
      </c>
      <c r="W33" s="10">
        <v>-0.31</v>
      </c>
    </row>
    <row r="34" spans="1:23" ht="21.75" customHeight="1" x14ac:dyDescent="0.2">
      <c r="A34" s="27" t="s">
        <v>129</v>
      </c>
      <c r="B34" s="27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8">
        <v>0</v>
      </c>
      <c r="Q34" s="28"/>
      <c r="S34" s="9">
        <v>-9247650012</v>
      </c>
      <c r="U34" s="9">
        <v>-9247650012</v>
      </c>
      <c r="W34" s="10">
        <v>-3.04</v>
      </c>
    </row>
    <row r="35" spans="1:23" ht="21.75" customHeight="1" x14ac:dyDescent="0.2">
      <c r="A35" s="27" t="s">
        <v>27</v>
      </c>
      <c r="B35" s="27"/>
      <c r="D35" s="9">
        <v>0</v>
      </c>
      <c r="F35" s="9">
        <v>-4039877450</v>
      </c>
      <c r="H35" s="9">
        <v>0</v>
      </c>
      <c r="J35" s="9">
        <v>-4039877450</v>
      </c>
      <c r="L35" s="10">
        <v>3.38</v>
      </c>
      <c r="N35" s="9">
        <v>0</v>
      </c>
      <c r="P35" s="28">
        <v>-3885977371</v>
      </c>
      <c r="Q35" s="28"/>
      <c r="S35" s="9">
        <v>15507359638</v>
      </c>
      <c r="U35" s="9">
        <v>11621382267</v>
      </c>
      <c r="W35" s="10">
        <v>3.82</v>
      </c>
    </row>
    <row r="36" spans="1:23" ht="21.75" customHeight="1" x14ac:dyDescent="0.2">
      <c r="A36" s="27" t="s">
        <v>35</v>
      </c>
      <c r="B36" s="27"/>
      <c r="D36" s="9">
        <v>5531339531</v>
      </c>
      <c r="F36" s="9">
        <v>-20316476482</v>
      </c>
      <c r="H36" s="9">
        <v>0</v>
      </c>
      <c r="J36" s="9">
        <v>-14785136951</v>
      </c>
      <c r="L36" s="10">
        <v>12.38</v>
      </c>
      <c r="N36" s="9">
        <v>5531339531</v>
      </c>
      <c r="P36" s="28">
        <v>-39744885565</v>
      </c>
      <c r="Q36" s="28"/>
      <c r="S36" s="9">
        <v>778713832</v>
      </c>
      <c r="U36" s="9">
        <v>-33434832202</v>
      </c>
      <c r="W36" s="10">
        <v>-11</v>
      </c>
    </row>
    <row r="37" spans="1:23" ht="21.75" customHeight="1" x14ac:dyDescent="0.2">
      <c r="A37" s="27" t="s">
        <v>130</v>
      </c>
      <c r="B37" s="27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8">
        <v>0</v>
      </c>
      <c r="Q37" s="28"/>
      <c r="S37" s="9">
        <v>3369650942</v>
      </c>
      <c r="U37" s="9">
        <v>3369650942</v>
      </c>
      <c r="W37" s="10">
        <v>1.1100000000000001</v>
      </c>
    </row>
    <row r="38" spans="1:23" ht="21.75" customHeight="1" x14ac:dyDescent="0.2">
      <c r="A38" s="27" t="s">
        <v>131</v>
      </c>
      <c r="B38" s="27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8">
        <v>0</v>
      </c>
      <c r="Q38" s="28"/>
      <c r="S38" s="9">
        <v>7731817198</v>
      </c>
      <c r="U38" s="9">
        <v>7731817198</v>
      </c>
      <c r="W38" s="10">
        <v>2.54</v>
      </c>
    </row>
    <row r="39" spans="1:23" ht="21.75" customHeight="1" x14ac:dyDescent="0.2">
      <c r="A39" s="27" t="s">
        <v>21</v>
      </c>
      <c r="B39" s="27"/>
      <c r="D39" s="9">
        <v>0</v>
      </c>
      <c r="F39" s="9">
        <v>-157302686</v>
      </c>
      <c r="H39" s="9">
        <v>0</v>
      </c>
      <c r="J39" s="9">
        <v>-157302686</v>
      </c>
      <c r="L39" s="10">
        <v>0.13</v>
      </c>
      <c r="N39" s="9">
        <v>0</v>
      </c>
      <c r="P39" s="28">
        <v>12763989440</v>
      </c>
      <c r="Q39" s="28"/>
      <c r="S39" s="9">
        <v>28891803422</v>
      </c>
      <c r="U39" s="9">
        <v>41655792862</v>
      </c>
      <c r="W39" s="10">
        <v>13.71</v>
      </c>
    </row>
    <row r="40" spans="1:23" ht="21.75" customHeight="1" x14ac:dyDescent="0.2">
      <c r="A40" s="27" t="s">
        <v>25</v>
      </c>
      <c r="B40" s="27"/>
      <c r="D40" s="9">
        <v>0</v>
      </c>
      <c r="F40" s="9">
        <v>-285147764</v>
      </c>
      <c r="H40" s="9">
        <v>0</v>
      </c>
      <c r="J40" s="9">
        <v>-285147764</v>
      </c>
      <c r="L40" s="10">
        <v>0.24</v>
      </c>
      <c r="N40" s="9">
        <v>5737091000</v>
      </c>
      <c r="P40" s="28">
        <v>6501369047</v>
      </c>
      <c r="Q40" s="28"/>
      <c r="S40" s="9">
        <v>17187124664</v>
      </c>
      <c r="U40" s="9">
        <v>29425584711</v>
      </c>
      <c r="W40" s="10">
        <v>9.68</v>
      </c>
    </row>
    <row r="41" spans="1:23" ht="21.75" customHeight="1" x14ac:dyDescent="0.2">
      <c r="A41" s="27" t="s">
        <v>132</v>
      </c>
      <c r="B41" s="27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28">
        <v>0</v>
      </c>
      <c r="Q41" s="28"/>
      <c r="S41" s="9">
        <v>1301919321</v>
      </c>
      <c r="U41" s="9">
        <v>1301919321</v>
      </c>
      <c r="W41" s="10">
        <v>0.43</v>
      </c>
    </row>
    <row r="42" spans="1:23" ht="21.75" customHeight="1" x14ac:dyDescent="0.2">
      <c r="A42" s="27" t="s">
        <v>36</v>
      </c>
      <c r="B42" s="27"/>
      <c r="D42" s="9">
        <v>0</v>
      </c>
      <c r="F42" s="9">
        <v>-8033681829</v>
      </c>
      <c r="H42" s="9">
        <v>0</v>
      </c>
      <c r="J42" s="9">
        <v>-8033681829</v>
      </c>
      <c r="L42" s="10">
        <v>6.73</v>
      </c>
      <c r="N42" s="9">
        <v>1691142667</v>
      </c>
      <c r="P42" s="28">
        <v>-5309350358</v>
      </c>
      <c r="Q42" s="28"/>
      <c r="S42" s="9">
        <v>2461067682</v>
      </c>
      <c r="U42" s="9">
        <v>-1157140009</v>
      </c>
      <c r="W42" s="10">
        <v>-0.38</v>
      </c>
    </row>
    <row r="43" spans="1:23" ht="21.75" customHeight="1" x14ac:dyDescent="0.2">
      <c r="A43" s="27" t="s">
        <v>133</v>
      </c>
      <c r="B43" s="27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8">
        <v>0</v>
      </c>
      <c r="Q43" s="28"/>
      <c r="S43" s="9">
        <v>4611454771</v>
      </c>
      <c r="U43" s="9">
        <v>4611454771</v>
      </c>
      <c r="W43" s="10">
        <v>1.52</v>
      </c>
    </row>
    <row r="44" spans="1:23" ht="21.75" customHeight="1" x14ac:dyDescent="0.2">
      <c r="A44" s="27" t="s">
        <v>22</v>
      </c>
      <c r="B44" s="27"/>
      <c r="D44" s="9">
        <v>1954537600</v>
      </c>
      <c r="F44" s="9">
        <v>-5565860265</v>
      </c>
      <c r="H44" s="9">
        <v>0</v>
      </c>
      <c r="J44" s="9">
        <v>-3611322665</v>
      </c>
      <c r="L44" s="10">
        <v>3.02</v>
      </c>
      <c r="N44" s="9">
        <v>1954537600</v>
      </c>
      <c r="P44" s="28">
        <v>-3718002696</v>
      </c>
      <c r="Q44" s="28"/>
      <c r="S44" s="9">
        <v>3480008474</v>
      </c>
      <c r="U44" s="9">
        <v>1716543378</v>
      </c>
      <c r="W44" s="10">
        <v>0.56000000000000005</v>
      </c>
    </row>
    <row r="45" spans="1:23" ht="21.75" customHeight="1" x14ac:dyDescent="0.2">
      <c r="A45" s="27" t="s">
        <v>38</v>
      </c>
      <c r="B45" s="27"/>
      <c r="D45" s="9">
        <v>0</v>
      </c>
      <c r="F45" s="9">
        <v>-4065311731</v>
      </c>
      <c r="H45" s="9">
        <v>0</v>
      </c>
      <c r="J45" s="9">
        <v>-4065311731</v>
      </c>
      <c r="L45" s="10">
        <v>3.41</v>
      </c>
      <c r="N45" s="9">
        <v>2080736645</v>
      </c>
      <c r="P45" s="28">
        <v>-6576983643</v>
      </c>
      <c r="Q45" s="28"/>
      <c r="S45" s="9">
        <v>-7709729979</v>
      </c>
      <c r="U45" s="9">
        <v>-12205976977</v>
      </c>
      <c r="W45" s="10">
        <v>-4.0199999999999996</v>
      </c>
    </row>
    <row r="46" spans="1:23" ht="21.75" customHeight="1" x14ac:dyDescent="0.2">
      <c r="A46" s="27" t="s">
        <v>41</v>
      </c>
      <c r="B46" s="27"/>
      <c r="D46" s="9">
        <v>3766399284</v>
      </c>
      <c r="F46" s="9">
        <v>-7797608521</v>
      </c>
      <c r="H46" s="9">
        <v>0</v>
      </c>
      <c r="J46" s="9">
        <v>-4031209237</v>
      </c>
      <c r="L46" s="10">
        <v>3.38</v>
      </c>
      <c r="N46" s="9">
        <v>3766399284</v>
      </c>
      <c r="P46" s="28">
        <v>-13691864048</v>
      </c>
      <c r="Q46" s="28"/>
      <c r="S46" s="9">
        <v>-5740824758</v>
      </c>
      <c r="U46" s="9">
        <v>-15666289522</v>
      </c>
      <c r="W46" s="10">
        <v>-5.16</v>
      </c>
    </row>
    <row r="47" spans="1:23" ht="21.75" customHeight="1" x14ac:dyDescent="0.2">
      <c r="A47" s="27" t="s">
        <v>134</v>
      </c>
      <c r="B47" s="27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8">
        <v>0</v>
      </c>
      <c r="Q47" s="28"/>
      <c r="S47" s="9">
        <v>34241587475</v>
      </c>
      <c r="U47" s="9">
        <v>34241587475</v>
      </c>
      <c r="W47" s="10">
        <v>11.27</v>
      </c>
    </row>
    <row r="48" spans="1:23" ht="21.75" customHeight="1" x14ac:dyDescent="0.2">
      <c r="A48" s="27" t="s">
        <v>135</v>
      </c>
      <c r="B48" s="27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28">
        <v>0</v>
      </c>
      <c r="Q48" s="28"/>
      <c r="S48" s="9">
        <v>-539285845</v>
      </c>
      <c r="U48" s="9">
        <v>-539285845</v>
      </c>
      <c r="W48" s="10">
        <v>-0.18</v>
      </c>
    </row>
    <row r="49" spans="1:23" ht="21.75" customHeight="1" x14ac:dyDescent="0.2">
      <c r="A49" s="27" t="s">
        <v>136</v>
      </c>
      <c r="B49" s="27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28">
        <v>0</v>
      </c>
      <c r="Q49" s="28"/>
      <c r="S49" s="9">
        <v>4304037751</v>
      </c>
      <c r="U49" s="9">
        <v>4304037751</v>
      </c>
      <c r="W49" s="10">
        <v>1.42</v>
      </c>
    </row>
    <row r="50" spans="1:23" ht="21.75" customHeight="1" x14ac:dyDescent="0.2">
      <c r="A50" s="27" t="s">
        <v>20</v>
      </c>
      <c r="B50" s="27"/>
      <c r="D50" s="9">
        <v>2013235714</v>
      </c>
      <c r="F50" s="9">
        <v>-3591999674</v>
      </c>
      <c r="H50" s="9">
        <v>0</v>
      </c>
      <c r="J50" s="9">
        <v>-1578763960</v>
      </c>
      <c r="L50" s="10">
        <v>1.32</v>
      </c>
      <c r="N50" s="9">
        <v>2013235714</v>
      </c>
      <c r="P50" s="28">
        <v>-3513825013</v>
      </c>
      <c r="Q50" s="28"/>
      <c r="S50" s="9">
        <v>-7722416218</v>
      </c>
      <c r="U50" s="9">
        <v>-9223005517</v>
      </c>
      <c r="W50" s="10">
        <v>-3.04</v>
      </c>
    </row>
    <row r="51" spans="1:23" ht="21.75" customHeight="1" x14ac:dyDescent="0.2">
      <c r="A51" s="27" t="s">
        <v>137</v>
      </c>
      <c r="B51" s="27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699520876</v>
      </c>
      <c r="P51" s="28">
        <v>0</v>
      </c>
      <c r="Q51" s="28"/>
      <c r="S51" s="9">
        <v>3327370941</v>
      </c>
      <c r="U51" s="9">
        <v>4026891817</v>
      </c>
      <c r="W51" s="10">
        <v>1.33</v>
      </c>
    </row>
    <row r="52" spans="1:23" ht="21.75" customHeight="1" x14ac:dyDescent="0.2">
      <c r="A52" s="29" t="s">
        <v>42</v>
      </c>
      <c r="B52" s="29"/>
      <c r="D52" s="13">
        <v>0</v>
      </c>
      <c r="F52" s="13">
        <v>850370633</v>
      </c>
      <c r="H52" s="13">
        <v>0</v>
      </c>
      <c r="J52" s="13">
        <v>850370633</v>
      </c>
      <c r="L52" s="14">
        <v>-0.71</v>
      </c>
      <c r="N52" s="13">
        <v>0</v>
      </c>
      <c r="P52" s="28">
        <v>850370633</v>
      </c>
      <c r="Q52" s="30"/>
      <c r="S52" s="13">
        <v>0</v>
      </c>
      <c r="U52" s="13">
        <v>850370633</v>
      </c>
      <c r="W52" s="14">
        <v>0.28000000000000003</v>
      </c>
    </row>
    <row r="53" spans="1:23" ht="21.75" customHeight="1" x14ac:dyDescent="0.2">
      <c r="A53" s="31" t="s">
        <v>43</v>
      </c>
      <c r="B53" s="31"/>
      <c r="D53" s="16">
        <v>23901474579</v>
      </c>
      <c r="F53" s="16">
        <f>SUM(F9:F52)</f>
        <v>-143062579538</v>
      </c>
      <c r="H53" s="16">
        <f>SUM(H9:H52)</f>
        <v>490130956</v>
      </c>
      <c r="J53" s="16">
        <f>SUM(J9:J52)</f>
        <v>-118670974003</v>
      </c>
      <c r="L53" s="17">
        <v>97.58</v>
      </c>
      <c r="N53" s="16">
        <v>164830528444</v>
      </c>
      <c r="Q53" s="16">
        <v>-74547345424</v>
      </c>
      <c r="S53" s="16">
        <v>198371521645</v>
      </c>
      <c r="U53" s="16">
        <v>288654704665</v>
      </c>
      <c r="W53" s="17">
        <v>94.99</v>
      </c>
    </row>
  </sheetData>
  <mergeCells count="99">
    <mergeCell ref="A52:B52"/>
    <mergeCell ref="P52:Q52"/>
    <mergeCell ref="A53:B53"/>
    <mergeCell ref="A49:B49"/>
    <mergeCell ref="P49:Q49"/>
    <mergeCell ref="A50:B50"/>
    <mergeCell ref="P50:Q50"/>
    <mergeCell ref="A51:B51"/>
    <mergeCell ref="P51:Q51"/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2025-08-25T05:22:16Z</dcterms:created>
  <dcterms:modified xsi:type="dcterms:W3CDTF">2025-08-25T07:26:26Z</dcterms:modified>
</cp:coreProperties>
</file>